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lucas.soares\Desktop\"/>
    </mc:Choice>
  </mc:AlternateContent>
  <workbookProtection workbookPassword="FABF" lockStructure="1"/>
  <bookViews>
    <workbookView xWindow="0" yWindow="0" windowWidth="20490" windowHeight="7455" firstSheet="1" activeTab="3"/>
  </bookViews>
  <sheets>
    <sheet name="PARAMETROS_UH_UC_CBHPO" sheetId="3" state="hidden" r:id="rId1"/>
    <sheet name="ESCOLHER ANO" sheetId="5" r:id="rId2"/>
    <sheet name="PADRÃO CBHPO" sheetId="1" r:id="rId3"/>
    <sheet name="VALOR PROFISSIONAL" sheetId="2" r:id="rId4"/>
    <sheet name="PROCEDIMENTOS" sheetId="4" state="hidden" r:id="rId5"/>
  </sheets>
  <definedNames>
    <definedName name="_xlnm._FilterDatabase" localSheetId="2" hidden="1">'PADRÃO CBHPO'!$A$1:$L$307</definedName>
    <definedName name="_xlnm._FilterDatabase" localSheetId="3" hidden="1">'VALOR PROFISSIONAL'!$A$1:$O$307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K3" i="2" l="1"/>
  <c r="F1" i="1" l="1"/>
  <c r="F4" i="1" s="1"/>
  <c r="D307" i="1"/>
  <c r="D300" i="1"/>
  <c r="D301" i="1"/>
  <c r="D302" i="1"/>
  <c r="D303" i="1"/>
  <c r="D304" i="1"/>
  <c r="D305" i="1"/>
  <c r="D306" i="1"/>
  <c r="D299" i="1"/>
  <c r="D298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61" i="1"/>
  <c r="D260" i="1"/>
  <c r="D253" i="1"/>
  <c r="D254" i="1"/>
  <c r="D255" i="1"/>
  <c r="D256" i="1"/>
  <c r="D257" i="1"/>
  <c r="D258" i="1"/>
  <c r="D259" i="1"/>
  <c r="D252" i="1"/>
  <c r="D251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144" i="1"/>
  <c r="D143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28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34" i="1"/>
  <c r="D127" i="1"/>
  <c r="D33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5" i="1"/>
  <c r="D6" i="1"/>
  <c r="D7" i="1"/>
  <c r="D8" i="1"/>
  <c r="D4" i="1"/>
  <c r="D3" i="1"/>
  <c r="D3" i="2" s="1"/>
  <c r="H1" i="1"/>
  <c r="D1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F298" i="2"/>
  <c r="G298" i="2" s="1"/>
  <c r="F299" i="2"/>
  <c r="G299" i="2" s="1"/>
  <c r="F300" i="2"/>
  <c r="G300" i="2" s="1"/>
  <c r="F301" i="2"/>
  <c r="G301" i="2" s="1"/>
  <c r="F302" i="2"/>
  <c r="G302" i="2" s="1"/>
  <c r="F303" i="2"/>
  <c r="G303" i="2" s="1"/>
  <c r="F304" i="2"/>
  <c r="G304" i="2" s="1"/>
  <c r="F305" i="2"/>
  <c r="F306" i="2"/>
  <c r="G306" i="2" s="1"/>
  <c r="F307" i="2"/>
  <c r="G307" i="2" s="1"/>
  <c r="H299" i="2"/>
  <c r="H300" i="2"/>
  <c r="H301" i="2"/>
  <c r="H302" i="2"/>
  <c r="H303" i="2"/>
  <c r="H304" i="2"/>
  <c r="H305" i="2"/>
  <c r="H306" i="2"/>
  <c r="H307" i="2"/>
  <c r="J299" i="2"/>
  <c r="J300" i="2"/>
  <c r="J301" i="2"/>
  <c r="J302" i="2"/>
  <c r="J303" i="2"/>
  <c r="J304" i="2"/>
  <c r="J305" i="2"/>
  <c r="J306" i="2"/>
  <c r="J307" i="2"/>
  <c r="K300" i="2"/>
  <c r="K301" i="2"/>
  <c r="K302" i="2"/>
  <c r="K303" i="2"/>
  <c r="K304" i="2"/>
  <c r="K305" i="2"/>
  <c r="K306" i="2"/>
  <c r="K307" i="2"/>
  <c r="L300" i="2"/>
  <c r="L301" i="2"/>
  <c r="L302" i="2"/>
  <c r="L303" i="2"/>
  <c r="L304" i="2"/>
  <c r="L305" i="2"/>
  <c r="L306" i="2"/>
  <c r="L307" i="2"/>
  <c r="E298" i="2"/>
  <c r="H298" i="2"/>
  <c r="J298" i="2"/>
  <c r="K298" i="2"/>
  <c r="L298" i="2"/>
  <c r="E299" i="2"/>
  <c r="K299" i="2"/>
  <c r="L299" i="2"/>
  <c r="A128" i="2"/>
  <c r="B128" i="2"/>
  <c r="C128" i="2"/>
  <c r="A129" i="2"/>
  <c r="B129" i="2"/>
  <c r="C129" i="2"/>
  <c r="A130" i="2"/>
  <c r="B130" i="2"/>
  <c r="C130" i="2"/>
  <c r="A131" i="2"/>
  <c r="B131" i="2"/>
  <c r="C131" i="2"/>
  <c r="A132" i="2"/>
  <c r="B132" i="2"/>
  <c r="C132" i="2"/>
  <c r="A133" i="2"/>
  <c r="B133" i="2"/>
  <c r="C133" i="2"/>
  <c r="A134" i="2"/>
  <c r="B134" i="2"/>
  <c r="C134" i="2"/>
  <c r="A135" i="2"/>
  <c r="B135" i="2"/>
  <c r="C135" i="2"/>
  <c r="A136" i="2"/>
  <c r="B136" i="2"/>
  <c r="C136" i="2"/>
  <c r="A137" i="2"/>
  <c r="B137" i="2"/>
  <c r="C137" i="2"/>
  <c r="A138" i="2"/>
  <c r="B138" i="2"/>
  <c r="C138" i="2"/>
  <c r="A139" i="2"/>
  <c r="B139" i="2"/>
  <c r="C139" i="2"/>
  <c r="A140" i="2"/>
  <c r="B140" i="2"/>
  <c r="C140" i="2"/>
  <c r="A141" i="2"/>
  <c r="B141" i="2"/>
  <c r="C141" i="2"/>
  <c r="A142" i="2"/>
  <c r="B142" i="2"/>
  <c r="C142" i="2"/>
  <c r="A158" i="2"/>
  <c r="B158" i="2"/>
  <c r="C158" i="2"/>
  <c r="A159" i="2"/>
  <c r="B159" i="2"/>
  <c r="C159" i="2"/>
  <c r="A160" i="2"/>
  <c r="B160" i="2"/>
  <c r="C160" i="2"/>
  <c r="A161" i="2"/>
  <c r="B161" i="2"/>
  <c r="C161" i="2"/>
  <c r="A162" i="2"/>
  <c r="B162" i="2"/>
  <c r="C162" i="2"/>
  <c r="A163" i="2"/>
  <c r="B163" i="2"/>
  <c r="C163" i="2"/>
  <c r="A164" i="2"/>
  <c r="B164" i="2"/>
  <c r="C164" i="2"/>
  <c r="A165" i="2"/>
  <c r="B165" i="2"/>
  <c r="C165" i="2"/>
  <c r="A166" i="2"/>
  <c r="B166" i="2"/>
  <c r="C166" i="2"/>
  <c r="A167" i="2"/>
  <c r="B167" i="2"/>
  <c r="C167" i="2"/>
  <c r="A168" i="2"/>
  <c r="B168" i="2"/>
  <c r="C168" i="2"/>
  <c r="A169" i="2"/>
  <c r="B169" i="2"/>
  <c r="C169" i="2"/>
  <c r="A170" i="2"/>
  <c r="B170" i="2"/>
  <c r="C170" i="2"/>
  <c r="A171" i="2"/>
  <c r="B171" i="2"/>
  <c r="C171" i="2"/>
  <c r="A172" i="2"/>
  <c r="B172" i="2"/>
  <c r="C172" i="2"/>
  <c r="A173" i="2"/>
  <c r="B173" i="2"/>
  <c r="C173" i="2"/>
  <c r="A174" i="2"/>
  <c r="B174" i="2"/>
  <c r="C174" i="2"/>
  <c r="A175" i="2"/>
  <c r="B175" i="2"/>
  <c r="C175" i="2"/>
  <c r="A176" i="2"/>
  <c r="B176" i="2"/>
  <c r="C176" i="2"/>
  <c r="A177" i="2"/>
  <c r="B177" i="2"/>
  <c r="C177" i="2"/>
  <c r="A178" i="2"/>
  <c r="B178" i="2"/>
  <c r="C178" i="2"/>
  <c r="A179" i="2"/>
  <c r="B179" i="2"/>
  <c r="C179" i="2"/>
  <c r="A180" i="2"/>
  <c r="B180" i="2"/>
  <c r="C180" i="2"/>
  <c r="A181" i="2"/>
  <c r="B181" i="2"/>
  <c r="C181" i="2"/>
  <c r="A182" i="2"/>
  <c r="B182" i="2"/>
  <c r="C182" i="2"/>
  <c r="A183" i="2"/>
  <c r="B183" i="2"/>
  <c r="C183" i="2"/>
  <c r="A184" i="2"/>
  <c r="B184" i="2"/>
  <c r="C184" i="2"/>
  <c r="A185" i="2"/>
  <c r="B185" i="2"/>
  <c r="C185" i="2"/>
  <c r="A186" i="2"/>
  <c r="B186" i="2"/>
  <c r="C186" i="2"/>
  <c r="A187" i="2"/>
  <c r="B187" i="2"/>
  <c r="C187" i="2"/>
  <c r="A188" i="2"/>
  <c r="B188" i="2"/>
  <c r="C188" i="2"/>
  <c r="A189" i="2"/>
  <c r="B189" i="2"/>
  <c r="C189" i="2"/>
  <c r="A190" i="2"/>
  <c r="B190" i="2"/>
  <c r="C190" i="2"/>
  <c r="A191" i="2"/>
  <c r="B191" i="2"/>
  <c r="C191" i="2"/>
  <c r="A192" i="2"/>
  <c r="B192" i="2"/>
  <c r="C192" i="2"/>
  <c r="A193" i="2"/>
  <c r="B193" i="2"/>
  <c r="C193" i="2"/>
  <c r="A194" i="2"/>
  <c r="B194" i="2"/>
  <c r="C194" i="2"/>
  <c r="A195" i="2"/>
  <c r="B195" i="2"/>
  <c r="C195" i="2"/>
  <c r="A196" i="2"/>
  <c r="B196" i="2"/>
  <c r="C196" i="2"/>
  <c r="A197" i="2"/>
  <c r="B197" i="2"/>
  <c r="C197" i="2"/>
  <c r="A198" i="2"/>
  <c r="B198" i="2"/>
  <c r="C198" i="2"/>
  <c r="A199" i="2"/>
  <c r="B199" i="2"/>
  <c r="C199" i="2"/>
  <c r="A200" i="2"/>
  <c r="B200" i="2"/>
  <c r="C200" i="2"/>
  <c r="A201" i="2"/>
  <c r="B201" i="2"/>
  <c r="C201" i="2"/>
  <c r="A202" i="2"/>
  <c r="B202" i="2"/>
  <c r="C202" i="2"/>
  <c r="A203" i="2"/>
  <c r="B203" i="2"/>
  <c r="C203" i="2"/>
  <c r="A204" i="2"/>
  <c r="B204" i="2"/>
  <c r="C204" i="2"/>
  <c r="A205" i="2"/>
  <c r="B205" i="2"/>
  <c r="C205" i="2"/>
  <c r="A206" i="2"/>
  <c r="B206" i="2"/>
  <c r="C206" i="2"/>
  <c r="A207" i="2"/>
  <c r="B207" i="2"/>
  <c r="C207" i="2"/>
  <c r="A208" i="2"/>
  <c r="B208" i="2"/>
  <c r="C208" i="2"/>
  <c r="A209" i="2"/>
  <c r="B209" i="2"/>
  <c r="C209" i="2"/>
  <c r="A210" i="2"/>
  <c r="B210" i="2"/>
  <c r="C210" i="2"/>
  <c r="A211" i="2"/>
  <c r="B211" i="2"/>
  <c r="C211" i="2"/>
  <c r="A212" i="2"/>
  <c r="B212" i="2"/>
  <c r="C212" i="2"/>
  <c r="A213" i="2"/>
  <c r="B213" i="2"/>
  <c r="C213" i="2"/>
  <c r="A214" i="2"/>
  <c r="B214" i="2"/>
  <c r="C214" i="2"/>
  <c r="A215" i="2"/>
  <c r="B215" i="2"/>
  <c r="C215" i="2"/>
  <c r="A216" i="2"/>
  <c r="B216" i="2"/>
  <c r="C216" i="2"/>
  <c r="A217" i="2"/>
  <c r="B217" i="2"/>
  <c r="C217" i="2"/>
  <c r="A218" i="2"/>
  <c r="B218" i="2"/>
  <c r="C218" i="2"/>
  <c r="A219" i="2"/>
  <c r="B219" i="2"/>
  <c r="C219" i="2"/>
  <c r="A220" i="2"/>
  <c r="B220" i="2"/>
  <c r="C220" i="2"/>
  <c r="A221" i="2"/>
  <c r="B221" i="2"/>
  <c r="C221" i="2"/>
  <c r="A222" i="2"/>
  <c r="B222" i="2"/>
  <c r="C222" i="2"/>
  <c r="A223" i="2"/>
  <c r="B223" i="2"/>
  <c r="C223" i="2"/>
  <c r="A224" i="2"/>
  <c r="B224" i="2"/>
  <c r="C224" i="2"/>
  <c r="A225" i="2"/>
  <c r="B225" i="2"/>
  <c r="C225" i="2"/>
  <c r="A226" i="2"/>
  <c r="B226" i="2"/>
  <c r="C226" i="2"/>
  <c r="A227" i="2"/>
  <c r="B227" i="2"/>
  <c r="C227" i="2"/>
  <c r="A228" i="2"/>
  <c r="B228" i="2"/>
  <c r="C228" i="2"/>
  <c r="A229" i="2"/>
  <c r="B229" i="2"/>
  <c r="C229" i="2"/>
  <c r="A230" i="2"/>
  <c r="B230" i="2"/>
  <c r="C230" i="2"/>
  <c r="A231" i="2"/>
  <c r="B231" i="2"/>
  <c r="C231" i="2"/>
  <c r="A232" i="2"/>
  <c r="B232" i="2"/>
  <c r="C232" i="2"/>
  <c r="A233" i="2"/>
  <c r="B233" i="2"/>
  <c r="C233" i="2"/>
  <c r="A234" i="2"/>
  <c r="B234" i="2"/>
  <c r="C234" i="2"/>
  <c r="A235" i="2"/>
  <c r="B235" i="2"/>
  <c r="C235" i="2"/>
  <c r="A236" i="2"/>
  <c r="B236" i="2"/>
  <c r="C236" i="2"/>
  <c r="A237" i="2"/>
  <c r="B237" i="2"/>
  <c r="C237" i="2"/>
  <c r="A238" i="2"/>
  <c r="B238" i="2"/>
  <c r="C238" i="2"/>
  <c r="A239" i="2"/>
  <c r="B239" i="2"/>
  <c r="C239" i="2"/>
  <c r="A240" i="2"/>
  <c r="B240" i="2"/>
  <c r="C240" i="2"/>
  <c r="A241" i="2"/>
  <c r="B241" i="2"/>
  <c r="C241" i="2"/>
  <c r="A242" i="2"/>
  <c r="B242" i="2"/>
  <c r="C242" i="2"/>
  <c r="A243" i="2"/>
  <c r="B243" i="2"/>
  <c r="C243" i="2"/>
  <c r="A244" i="2"/>
  <c r="B244" i="2"/>
  <c r="C244" i="2"/>
  <c r="A245" i="2"/>
  <c r="B245" i="2"/>
  <c r="C245" i="2"/>
  <c r="A246" i="2"/>
  <c r="B246" i="2"/>
  <c r="C246" i="2"/>
  <c r="A247" i="2"/>
  <c r="B247" i="2"/>
  <c r="C247" i="2"/>
  <c r="A248" i="2"/>
  <c r="B248" i="2"/>
  <c r="C248" i="2"/>
  <c r="A249" i="2"/>
  <c r="B249" i="2"/>
  <c r="C249" i="2"/>
  <c r="A250" i="2"/>
  <c r="B250" i="2"/>
  <c r="C250" i="2"/>
  <c r="A251" i="2"/>
  <c r="B251" i="2"/>
  <c r="C251" i="2"/>
  <c r="A252" i="2"/>
  <c r="B252" i="2"/>
  <c r="C252" i="2"/>
  <c r="A253" i="2"/>
  <c r="B253" i="2"/>
  <c r="C253" i="2"/>
  <c r="A254" i="2"/>
  <c r="B254" i="2"/>
  <c r="C254" i="2"/>
  <c r="A255" i="2"/>
  <c r="B255" i="2"/>
  <c r="C255" i="2"/>
  <c r="A256" i="2"/>
  <c r="B256" i="2"/>
  <c r="C256" i="2"/>
  <c r="A257" i="2"/>
  <c r="B257" i="2"/>
  <c r="C257" i="2"/>
  <c r="A258" i="2"/>
  <c r="B258" i="2"/>
  <c r="C258" i="2"/>
  <c r="A259" i="2"/>
  <c r="B259" i="2"/>
  <c r="C259" i="2"/>
  <c r="A260" i="2"/>
  <c r="B260" i="2"/>
  <c r="C260" i="2"/>
  <c r="A261" i="2"/>
  <c r="B261" i="2"/>
  <c r="C261" i="2"/>
  <c r="A262" i="2"/>
  <c r="B262" i="2"/>
  <c r="C262" i="2"/>
  <c r="A263" i="2"/>
  <c r="B263" i="2"/>
  <c r="C263" i="2"/>
  <c r="A264" i="2"/>
  <c r="B264" i="2"/>
  <c r="C264" i="2"/>
  <c r="A265" i="2"/>
  <c r="B265" i="2"/>
  <c r="C265" i="2"/>
  <c r="A266" i="2"/>
  <c r="B266" i="2"/>
  <c r="C266" i="2"/>
  <c r="A267" i="2"/>
  <c r="B267" i="2"/>
  <c r="C267" i="2"/>
  <c r="A268" i="2"/>
  <c r="B268" i="2"/>
  <c r="C268" i="2"/>
  <c r="A269" i="2"/>
  <c r="B269" i="2"/>
  <c r="C269" i="2"/>
  <c r="A270" i="2"/>
  <c r="B270" i="2"/>
  <c r="C270" i="2"/>
  <c r="A271" i="2"/>
  <c r="B271" i="2"/>
  <c r="C271" i="2"/>
  <c r="A272" i="2"/>
  <c r="B272" i="2"/>
  <c r="C272" i="2"/>
  <c r="A273" i="2"/>
  <c r="B273" i="2"/>
  <c r="C273" i="2"/>
  <c r="A274" i="2"/>
  <c r="B274" i="2"/>
  <c r="C274" i="2"/>
  <c r="A275" i="2"/>
  <c r="B275" i="2"/>
  <c r="C275" i="2"/>
  <c r="A276" i="2"/>
  <c r="B276" i="2"/>
  <c r="C276" i="2"/>
  <c r="A277" i="2"/>
  <c r="B277" i="2"/>
  <c r="C277" i="2"/>
  <c r="A278" i="2"/>
  <c r="B278" i="2"/>
  <c r="C278" i="2"/>
  <c r="A279" i="2"/>
  <c r="B279" i="2"/>
  <c r="C279" i="2"/>
  <c r="A280" i="2"/>
  <c r="B280" i="2"/>
  <c r="C280" i="2"/>
  <c r="A281" i="2"/>
  <c r="B281" i="2"/>
  <c r="C281" i="2"/>
  <c r="A282" i="2"/>
  <c r="B282" i="2"/>
  <c r="C282" i="2"/>
  <c r="A283" i="2"/>
  <c r="B283" i="2"/>
  <c r="C283" i="2"/>
  <c r="A284" i="2"/>
  <c r="B284" i="2"/>
  <c r="C284" i="2"/>
  <c r="A285" i="2"/>
  <c r="B285" i="2"/>
  <c r="C285" i="2"/>
  <c r="A286" i="2"/>
  <c r="B286" i="2"/>
  <c r="C286" i="2"/>
  <c r="A287" i="2"/>
  <c r="B287" i="2"/>
  <c r="C287" i="2"/>
  <c r="A288" i="2"/>
  <c r="B288" i="2"/>
  <c r="C288" i="2"/>
  <c r="A289" i="2"/>
  <c r="B289" i="2"/>
  <c r="C289" i="2"/>
  <c r="A290" i="2"/>
  <c r="B290" i="2"/>
  <c r="C290" i="2"/>
  <c r="A291" i="2"/>
  <c r="B291" i="2"/>
  <c r="C291" i="2"/>
  <c r="A292" i="2"/>
  <c r="B292" i="2"/>
  <c r="C292" i="2"/>
  <c r="A293" i="2"/>
  <c r="B293" i="2"/>
  <c r="C293" i="2"/>
  <c r="A294" i="2"/>
  <c r="B294" i="2"/>
  <c r="C294" i="2"/>
  <c r="A295" i="2"/>
  <c r="B295" i="2"/>
  <c r="C295" i="2"/>
  <c r="A296" i="2"/>
  <c r="B296" i="2"/>
  <c r="C296" i="2"/>
  <c r="A297" i="2"/>
  <c r="B297" i="2"/>
  <c r="C297" i="2"/>
  <c r="A298" i="2"/>
  <c r="B298" i="2"/>
  <c r="C298" i="2"/>
  <c r="A299" i="2"/>
  <c r="B299" i="2"/>
  <c r="C299" i="2"/>
  <c r="A300" i="2"/>
  <c r="B300" i="2"/>
  <c r="C300" i="2"/>
  <c r="A301" i="2"/>
  <c r="B301" i="2"/>
  <c r="C301" i="2"/>
  <c r="A302" i="2"/>
  <c r="B302" i="2"/>
  <c r="C302" i="2"/>
  <c r="A303" i="2"/>
  <c r="B303" i="2"/>
  <c r="C303" i="2"/>
  <c r="A304" i="2"/>
  <c r="B304" i="2"/>
  <c r="C304" i="2"/>
  <c r="A305" i="2"/>
  <c r="B305" i="2"/>
  <c r="C305" i="2"/>
  <c r="A306" i="2"/>
  <c r="B306" i="2"/>
  <c r="C306" i="2"/>
  <c r="A307" i="2"/>
  <c r="B307" i="2"/>
  <c r="C307" i="2"/>
  <c r="A144" i="2"/>
  <c r="B144" i="2"/>
  <c r="C144" i="2"/>
  <c r="A145" i="2"/>
  <c r="B145" i="2"/>
  <c r="C145" i="2"/>
  <c r="A146" i="2"/>
  <c r="B146" i="2"/>
  <c r="C146" i="2"/>
  <c r="A147" i="2"/>
  <c r="B147" i="2"/>
  <c r="C147" i="2"/>
  <c r="A148" i="2"/>
  <c r="B148" i="2"/>
  <c r="C148" i="2"/>
  <c r="A149" i="2"/>
  <c r="B149" i="2"/>
  <c r="C149" i="2"/>
  <c r="A150" i="2"/>
  <c r="B150" i="2"/>
  <c r="C150" i="2"/>
  <c r="A151" i="2"/>
  <c r="B151" i="2"/>
  <c r="C151" i="2"/>
  <c r="A152" i="2"/>
  <c r="B152" i="2"/>
  <c r="C152" i="2"/>
  <c r="A153" i="2"/>
  <c r="B153" i="2"/>
  <c r="C153" i="2"/>
  <c r="A154" i="2"/>
  <c r="B154" i="2"/>
  <c r="C154" i="2"/>
  <c r="A155" i="2"/>
  <c r="B155" i="2"/>
  <c r="C155" i="2"/>
  <c r="A156" i="2"/>
  <c r="B156" i="2"/>
  <c r="C156" i="2"/>
  <c r="A157" i="2"/>
  <c r="B157" i="2"/>
  <c r="C157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F261" i="2"/>
  <c r="G261" i="2" s="1"/>
  <c r="F262" i="2"/>
  <c r="G262" i="2" s="1"/>
  <c r="F263" i="2"/>
  <c r="G263" i="2" s="1"/>
  <c r="F264" i="2"/>
  <c r="G264" i="2" s="1"/>
  <c r="F265" i="2"/>
  <c r="G265" i="2" s="1"/>
  <c r="F266" i="2"/>
  <c r="G266" i="2" s="1"/>
  <c r="F267" i="2"/>
  <c r="G267" i="2" s="1"/>
  <c r="F268" i="2"/>
  <c r="G268" i="2" s="1"/>
  <c r="F269" i="2"/>
  <c r="G269" i="2" s="1"/>
  <c r="F270" i="2"/>
  <c r="G270" i="2" s="1"/>
  <c r="F271" i="2"/>
  <c r="G271" i="2" s="1"/>
  <c r="F272" i="2"/>
  <c r="G272" i="2" s="1"/>
  <c r="F273" i="2"/>
  <c r="G273" i="2" s="1"/>
  <c r="F274" i="2"/>
  <c r="G274" i="2" s="1"/>
  <c r="F275" i="2"/>
  <c r="G275" i="2" s="1"/>
  <c r="F276" i="2"/>
  <c r="G276" i="2" s="1"/>
  <c r="F277" i="2"/>
  <c r="G277" i="2" s="1"/>
  <c r="F278" i="2"/>
  <c r="G278" i="2" s="1"/>
  <c r="F279" i="2"/>
  <c r="G279" i="2" s="1"/>
  <c r="F280" i="2"/>
  <c r="G280" i="2" s="1"/>
  <c r="F281" i="2"/>
  <c r="G281" i="2" s="1"/>
  <c r="F282" i="2"/>
  <c r="G282" i="2" s="1"/>
  <c r="F283" i="2"/>
  <c r="G283" i="2" s="1"/>
  <c r="F284" i="2"/>
  <c r="G284" i="2" s="1"/>
  <c r="F285" i="2"/>
  <c r="G285" i="2" s="1"/>
  <c r="F286" i="2"/>
  <c r="G286" i="2" s="1"/>
  <c r="F287" i="2"/>
  <c r="G287" i="2" s="1"/>
  <c r="F288" i="2"/>
  <c r="G288" i="2" s="1"/>
  <c r="F289" i="2"/>
  <c r="G289" i="2" s="1"/>
  <c r="F290" i="2"/>
  <c r="G290" i="2" s="1"/>
  <c r="F291" i="2"/>
  <c r="G291" i="2" s="1"/>
  <c r="F292" i="2"/>
  <c r="G292" i="2" s="1"/>
  <c r="F293" i="2"/>
  <c r="G293" i="2" s="1"/>
  <c r="F294" i="2"/>
  <c r="G294" i="2" s="1"/>
  <c r="F295" i="2"/>
  <c r="G295" i="2" s="1"/>
  <c r="F296" i="2"/>
  <c r="G296" i="2" s="1"/>
  <c r="F297" i="2"/>
  <c r="G297" i="2" s="1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E260" i="2"/>
  <c r="H260" i="2"/>
  <c r="J260" i="2"/>
  <c r="K260" i="2"/>
  <c r="L260" i="2"/>
  <c r="E252" i="2"/>
  <c r="E253" i="2"/>
  <c r="E254" i="2"/>
  <c r="E255" i="2"/>
  <c r="E256" i="2"/>
  <c r="E257" i="2"/>
  <c r="E258" i="2"/>
  <c r="E259" i="2"/>
  <c r="F252" i="2"/>
  <c r="G252" i="2" s="1"/>
  <c r="F253" i="2"/>
  <c r="G253" i="2" s="1"/>
  <c r="F254" i="2"/>
  <c r="G254" i="2" s="1"/>
  <c r="F255" i="2"/>
  <c r="G255" i="2" s="1"/>
  <c r="F256" i="2"/>
  <c r="G256" i="2" s="1"/>
  <c r="F257" i="2"/>
  <c r="G257" i="2" s="1"/>
  <c r="F258" i="2"/>
  <c r="G258" i="2" s="1"/>
  <c r="F259" i="2"/>
  <c r="G259" i="2" s="1"/>
  <c r="H252" i="2"/>
  <c r="H253" i="2"/>
  <c r="H254" i="2"/>
  <c r="H255" i="2"/>
  <c r="H256" i="2"/>
  <c r="H257" i="2"/>
  <c r="H258" i="2"/>
  <c r="H259" i="2"/>
  <c r="J252" i="2"/>
  <c r="J253" i="2"/>
  <c r="J254" i="2"/>
  <c r="J255" i="2"/>
  <c r="J256" i="2"/>
  <c r="J257" i="2"/>
  <c r="J258" i="2"/>
  <c r="J259" i="2"/>
  <c r="K252" i="2"/>
  <c r="K253" i="2"/>
  <c r="K254" i="2"/>
  <c r="K255" i="2"/>
  <c r="K256" i="2"/>
  <c r="K257" i="2"/>
  <c r="K258" i="2"/>
  <c r="K259" i="2"/>
  <c r="L252" i="2"/>
  <c r="L253" i="2"/>
  <c r="L254" i="2"/>
  <c r="L255" i="2"/>
  <c r="L256" i="2"/>
  <c r="L257" i="2"/>
  <c r="L258" i="2"/>
  <c r="L259" i="2"/>
  <c r="E251" i="2"/>
  <c r="H251" i="2"/>
  <c r="J251" i="2"/>
  <c r="K251" i="2"/>
  <c r="L251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F145" i="2"/>
  <c r="G145" i="2" s="1"/>
  <c r="F146" i="2"/>
  <c r="G146" i="2" s="1"/>
  <c r="F147" i="2"/>
  <c r="G147" i="2" s="1"/>
  <c r="F148" i="2"/>
  <c r="G148" i="2" s="1"/>
  <c r="F149" i="2"/>
  <c r="G149" i="2" s="1"/>
  <c r="F150" i="2"/>
  <c r="G150" i="2" s="1"/>
  <c r="F151" i="2"/>
  <c r="G151" i="2" s="1"/>
  <c r="F152" i="2"/>
  <c r="G152" i="2" s="1"/>
  <c r="F153" i="2"/>
  <c r="G153" i="2" s="1"/>
  <c r="F154" i="2"/>
  <c r="G154" i="2" s="1"/>
  <c r="F155" i="2"/>
  <c r="G155" i="2" s="1"/>
  <c r="F156" i="2"/>
  <c r="G156" i="2" s="1"/>
  <c r="F157" i="2"/>
  <c r="G157" i="2" s="1"/>
  <c r="F158" i="2"/>
  <c r="G158" i="2" s="1"/>
  <c r="F159" i="2"/>
  <c r="G159" i="2" s="1"/>
  <c r="F160" i="2"/>
  <c r="G160" i="2" s="1"/>
  <c r="F161" i="2"/>
  <c r="G161" i="2" s="1"/>
  <c r="F162" i="2"/>
  <c r="G162" i="2" s="1"/>
  <c r="F163" i="2"/>
  <c r="G163" i="2" s="1"/>
  <c r="F164" i="2"/>
  <c r="G164" i="2" s="1"/>
  <c r="F165" i="2"/>
  <c r="G165" i="2" s="1"/>
  <c r="F166" i="2"/>
  <c r="G166" i="2" s="1"/>
  <c r="F167" i="2"/>
  <c r="G167" i="2" s="1"/>
  <c r="F168" i="2"/>
  <c r="G168" i="2" s="1"/>
  <c r="F169" i="2"/>
  <c r="G169" i="2" s="1"/>
  <c r="F170" i="2"/>
  <c r="G170" i="2" s="1"/>
  <c r="F171" i="2"/>
  <c r="G171" i="2" s="1"/>
  <c r="F172" i="2"/>
  <c r="G172" i="2" s="1"/>
  <c r="F173" i="2"/>
  <c r="G173" i="2" s="1"/>
  <c r="F174" i="2"/>
  <c r="G174" i="2" s="1"/>
  <c r="F175" i="2"/>
  <c r="G175" i="2" s="1"/>
  <c r="F176" i="2"/>
  <c r="G176" i="2" s="1"/>
  <c r="F177" i="2"/>
  <c r="G177" i="2" s="1"/>
  <c r="F178" i="2"/>
  <c r="G178" i="2" s="1"/>
  <c r="F179" i="2"/>
  <c r="G179" i="2" s="1"/>
  <c r="F180" i="2"/>
  <c r="G180" i="2" s="1"/>
  <c r="F181" i="2"/>
  <c r="G181" i="2" s="1"/>
  <c r="F182" i="2"/>
  <c r="G182" i="2" s="1"/>
  <c r="F183" i="2"/>
  <c r="G183" i="2" s="1"/>
  <c r="F184" i="2"/>
  <c r="G184" i="2" s="1"/>
  <c r="F185" i="2"/>
  <c r="G185" i="2" s="1"/>
  <c r="F186" i="2"/>
  <c r="G186" i="2" s="1"/>
  <c r="F187" i="2"/>
  <c r="G187" i="2" s="1"/>
  <c r="F188" i="2"/>
  <c r="G188" i="2" s="1"/>
  <c r="F189" i="2"/>
  <c r="G189" i="2" s="1"/>
  <c r="F190" i="2"/>
  <c r="G190" i="2" s="1"/>
  <c r="F191" i="2"/>
  <c r="G191" i="2" s="1"/>
  <c r="F192" i="2"/>
  <c r="G192" i="2" s="1"/>
  <c r="F193" i="2"/>
  <c r="G193" i="2" s="1"/>
  <c r="F194" i="2"/>
  <c r="G194" i="2" s="1"/>
  <c r="F195" i="2"/>
  <c r="G195" i="2" s="1"/>
  <c r="F196" i="2"/>
  <c r="G196" i="2" s="1"/>
  <c r="F197" i="2"/>
  <c r="G197" i="2" s="1"/>
  <c r="F198" i="2"/>
  <c r="G198" i="2" s="1"/>
  <c r="F199" i="2"/>
  <c r="G199" i="2" s="1"/>
  <c r="F200" i="2"/>
  <c r="G200" i="2" s="1"/>
  <c r="F201" i="2"/>
  <c r="G201" i="2" s="1"/>
  <c r="F202" i="2"/>
  <c r="G202" i="2" s="1"/>
  <c r="F203" i="2"/>
  <c r="G203" i="2" s="1"/>
  <c r="F204" i="2"/>
  <c r="G204" i="2" s="1"/>
  <c r="F205" i="2"/>
  <c r="G205" i="2" s="1"/>
  <c r="F206" i="2"/>
  <c r="G206" i="2" s="1"/>
  <c r="F207" i="2"/>
  <c r="G207" i="2" s="1"/>
  <c r="F208" i="2"/>
  <c r="G208" i="2" s="1"/>
  <c r="F209" i="2"/>
  <c r="G209" i="2" s="1"/>
  <c r="F210" i="2"/>
  <c r="G210" i="2" s="1"/>
  <c r="F211" i="2"/>
  <c r="G211" i="2" s="1"/>
  <c r="F212" i="2"/>
  <c r="G212" i="2" s="1"/>
  <c r="F213" i="2"/>
  <c r="G213" i="2" s="1"/>
  <c r="F214" i="2"/>
  <c r="G214" i="2" s="1"/>
  <c r="F215" i="2"/>
  <c r="G215" i="2" s="1"/>
  <c r="F216" i="2"/>
  <c r="G216" i="2" s="1"/>
  <c r="F217" i="2"/>
  <c r="G217" i="2" s="1"/>
  <c r="F218" i="2"/>
  <c r="G218" i="2" s="1"/>
  <c r="F219" i="2"/>
  <c r="G219" i="2" s="1"/>
  <c r="F220" i="2"/>
  <c r="G220" i="2" s="1"/>
  <c r="F221" i="2"/>
  <c r="G221" i="2" s="1"/>
  <c r="F222" i="2"/>
  <c r="G222" i="2" s="1"/>
  <c r="F223" i="2"/>
  <c r="G223" i="2" s="1"/>
  <c r="F224" i="2"/>
  <c r="G224" i="2" s="1"/>
  <c r="F225" i="2"/>
  <c r="G225" i="2" s="1"/>
  <c r="F226" i="2"/>
  <c r="G226" i="2" s="1"/>
  <c r="F227" i="2"/>
  <c r="G227" i="2" s="1"/>
  <c r="F228" i="2"/>
  <c r="G228" i="2" s="1"/>
  <c r="F229" i="2"/>
  <c r="G229" i="2" s="1"/>
  <c r="F230" i="2"/>
  <c r="G230" i="2" s="1"/>
  <c r="F231" i="2"/>
  <c r="G231" i="2" s="1"/>
  <c r="F232" i="2"/>
  <c r="G232" i="2" s="1"/>
  <c r="F233" i="2"/>
  <c r="G233" i="2" s="1"/>
  <c r="F234" i="2"/>
  <c r="G234" i="2" s="1"/>
  <c r="F235" i="2"/>
  <c r="G235" i="2" s="1"/>
  <c r="F236" i="2"/>
  <c r="G236" i="2" s="1"/>
  <c r="F237" i="2"/>
  <c r="G237" i="2" s="1"/>
  <c r="F238" i="2"/>
  <c r="G238" i="2" s="1"/>
  <c r="F239" i="2"/>
  <c r="G239" i="2" s="1"/>
  <c r="F240" i="2"/>
  <c r="G240" i="2" s="1"/>
  <c r="F241" i="2"/>
  <c r="G241" i="2" s="1"/>
  <c r="F242" i="2"/>
  <c r="G242" i="2" s="1"/>
  <c r="F243" i="2"/>
  <c r="G243" i="2" s="1"/>
  <c r="F244" i="2"/>
  <c r="G244" i="2" s="1"/>
  <c r="F245" i="2"/>
  <c r="G245" i="2" s="1"/>
  <c r="F246" i="2"/>
  <c r="G246" i="2" s="1"/>
  <c r="F247" i="2"/>
  <c r="G247" i="2" s="1"/>
  <c r="F248" i="2"/>
  <c r="G248" i="2" s="1"/>
  <c r="F249" i="2"/>
  <c r="G249" i="2" s="1"/>
  <c r="F250" i="2"/>
  <c r="G250" i="2" s="1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143" i="2"/>
  <c r="H143" i="2"/>
  <c r="J143" i="2"/>
  <c r="K143" i="2"/>
  <c r="L143" i="2"/>
  <c r="E144" i="2"/>
  <c r="H144" i="2"/>
  <c r="J144" i="2"/>
  <c r="K144" i="2"/>
  <c r="L144" i="2"/>
  <c r="E128" i="2"/>
  <c r="H128" i="2"/>
  <c r="J128" i="2"/>
  <c r="K128" i="2"/>
  <c r="L128" i="2"/>
  <c r="E129" i="2"/>
  <c r="H129" i="2"/>
  <c r="J129" i="2"/>
  <c r="K129" i="2"/>
  <c r="L129" i="2"/>
  <c r="E130" i="2"/>
  <c r="H130" i="2"/>
  <c r="J130" i="2"/>
  <c r="K130" i="2"/>
  <c r="L130" i="2"/>
  <c r="E131" i="2"/>
  <c r="H131" i="2"/>
  <c r="J131" i="2"/>
  <c r="K131" i="2"/>
  <c r="L131" i="2"/>
  <c r="E132" i="2"/>
  <c r="H132" i="2"/>
  <c r="J132" i="2"/>
  <c r="K132" i="2"/>
  <c r="L132" i="2"/>
  <c r="E133" i="2"/>
  <c r="H133" i="2"/>
  <c r="J133" i="2"/>
  <c r="K133" i="2"/>
  <c r="L133" i="2"/>
  <c r="E134" i="2"/>
  <c r="H134" i="2"/>
  <c r="J134" i="2"/>
  <c r="K134" i="2"/>
  <c r="L134" i="2"/>
  <c r="E135" i="2"/>
  <c r="H135" i="2"/>
  <c r="J135" i="2"/>
  <c r="K135" i="2"/>
  <c r="L135" i="2"/>
  <c r="E136" i="2"/>
  <c r="H136" i="2"/>
  <c r="J136" i="2"/>
  <c r="K136" i="2"/>
  <c r="L136" i="2"/>
  <c r="E137" i="2"/>
  <c r="H137" i="2"/>
  <c r="J137" i="2"/>
  <c r="K137" i="2"/>
  <c r="L137" i="2"/>
  <c r="E138" i="2"/>
  <c r="H138" i="2"/>
  <c r="J138" i="2"/>
  <c r="K138" i="2"/>
  <c r="L138" i="2"/>
  <c r="E139" i="2"/>
  <c r="H139" i="2"/>
  <c r="J139" i="2"/>
  <c r="K139" i="2"/>
  <c r="L139" i="2"/>
  <c r="E140" i="2"/>
  <c r="H140" i="2"/>
  <c r="J140" i="2"/>
  <c r="K140" i="2"/>
  <c r="L140" i="2"/>
  <c r="E141" i="2"/>
  <c r="H141" i="2"/>
  <c r="J141" i="2"/>
  <c r="K141" i="2"/>
  <c r="L141" i="2"/>
  <c r="E142" i="2"/>
  <c r="H142" i="2"/>
  <c r="J142" i="2"/>
  <c r="K142" i="2"/>
  <c r="L142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F34" i="2" s="1"/>
  <c r="G34" i="2" s="1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C143" i="2"/>
  <c r="B143" i="2"/>
  <c r="A143" i="2"/>
  <c r="A127" i="2"/>
  <c r="B127" i="2"/>
  <c r="C127" i="2"/>
  <c r="E127" i="2"/>
  <c r="F127" i="2"/>
  <c r="G12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46" i="2"/>
  <c r="G46" i="2" s="1"/>
  <c r="F47" i="2"/>
  <c r="G47" i="2" s="1"/>
  <c r="F48" i="2"/>
  <c r="G48" i="2" s="1"/>
  <c r="F49" i="2"/>
  <c r="G49" i="2" s="1"/>
  <c r="F50" i="2"/>
  <c r="G50" i="2" s="1"/>
  <c r="F51" i="2"/>
  <c r="G51" i="2" s="1"/>
  <c r="F52" i="2"/>
  <c r="G52" i="2" s="1"/>
  <c r="F53" i="2"/>
  <c r="G53" i="2" s="1"/>
  <c r="F54" i="2"/>
  <c r="G54" i="2" s="1"/>
  <c r="F55" i="2"/>
  <c r="G55" i="2" s="1"/>
  <c r="F56" i="2"/>
  <c r="G56" i="2" s="1"/>
  <c r="F57" i="2"/>
  <c r="G57" i="2" s="1"/>
  <c r="F58" i="2"/>
  <c r="G58" i="2" s="1"/>
  <c r="F59" i="2"/>
  <c r="G59" i="2" s="1"/>
  <c r="F60" i="2"/>
  <c r="G60" i="2" s="1"/>
  <c r="F61" i="2"/>
  <c r="G61" i="2" s="1"/>
  <c r="F62" i="2"/>
  <c r="G62" i="2" s="1"/>
  <c r="F63" i="2"/>
  <c r="G63" i="2" s="1"/>
  <c r="F64" i="2"/>
  <c r="G64" i="2" s="1"/>
  <c r="F65" i="2"/>
  <c r="G65" i="2" s="1"/>
  <c r="F66" i="2"/>
  <c r="G66" i="2" s="1"/>
  <c r="F67" i="2"/>
  <c r="G67" i="2" s="1"/>
  <c r="F68" i="2"/>
  <c r="G68" i="2" s="1"/>
  <c r="F69" i="2"/>
  <c r="G69" i="2" s="1"/>
  <c r="F70" i="2"/>
  <c r="G70" i="2" s="1"/>
  <c r="F71" i="2"/>
  <c r="G71" i="2" s="1"/>
  <c r="F72" i="2"/>
  <c r="G72" i="2" s="1"/>
  <c r="F73" i="2"/>
  <c r="G73" i="2" s="1"/>
  <c r="F74" i="2"/>
  <c r="G74" i="2" s="1"/>
  <c r="F75" i="2"/>
  <c r="G75" i="2" s="1"/>
  <c r="F76" i="2"/>
  <c r="G76" i="2" s="1"/>
  <c r="F77" i="2"/>
  <c r="G77" i="2" s="1"/>
  <c r="F78" i="2"/>
  <c r="G78" i="2" s="1"/>
  <c r="F79" i="2"/>
  <c r="G79" i="2" s="1"/>
  <c r="F80" i="2"/>
  <c r="G80" i="2" s="1"/>
  <c r="F81" i="2"/>
  <c r="G81" i="2" s="1"/>
  <c r="F82" i="2"/>
  <c r="G82" i="2" s="1"/>
  <c r="F83" i="2"/>
  <c r="G83" i="2" s="1"/>
  <c r="F84" i="2"/>
  <c r="G84" i="2" s="1"/>
  <c r="F85" i="2"/>
  <c r="G85" i="2" s="1"/>
  <c r="F86" i="2"/>
  <c r="G86" i="2" s="1"/>
  <c r="F87" i="2"/>
  <c r="G87" i="2" s="1"/>
  <c r="F88" i="2"/>
  <c r="G88" i="2" s="1"/>
  <c r="F89" i="2"/>
  <c r="G89" i="2" s="1"/>
  <c r="F90" i="2"/>
  <c r="G90" i="2" s="1"/>
  <c r="F91" i="2"/>
  <c r="G91" i="2" s="1"/>
  <c r="F92" i="2"/>
  <c r="G92" i="2" s="1"/>
  <c r="F93" i="2"/>
  <c r="G93" i="2" s="1"/>
  <c r="F94" i="2"/>
  <c r="G94" i="2" s="1"/>
  <c r="F95" i="2"/>
  <c r="G95" i="2" s="1"/>
  <c r="F96" i="2"/>
  <c r="G96" i="2" s="1"/>
  <c r="F97" i="2"/>
  <c r="G97" i="2" s="1"/>
  <c r="F98" i="2"/>
  <c r="G98" i="2" s="1"/>
  <c r="F99" i="2"/>
  <c r="G99" i="2" s="1"/>
  <c r="F100" i="2"/>
  <c r="G100" i="2" s="1"/>
  <c r="F101" i="2"/>
  <c r="G101" i="2" s="1"/>
  <c r="F102" i="2"/>
  <c r="G102" i="2" s="1"/>
  <c r="F103" i="2"/>
  <c r="G103" i="2" s="1"/>
  <c r="F104" i="2"/>
  <c r="G104" i="2" s="1"/>
  <c r="F105" i="2"/>
  <c r="G105" i="2" s="1"/>
  <c r="F106" i="2"/>
  <c r="G106" i="2" s="1"/>
  <c r="F107" i="2"/>
  <c r="G107" i="2" s="1"/>
  <c r="F108" i="2"/>
  <c r="G108" i="2" s="1"/>
  <c r="F109" i="2"/>
  <c r="G109" i="2" s="1"/>
  <c r="F110" i="2"/>
  <c r="G110" i="2" s="1"/>
  <c r="F111" i="2"/>
  <c r="G111" i="2" s="1"/>
  <c r="F112" i="2"/>
  <c r="G112" i="2" s="1"/>
  <c r="F113" i="2"/>
  <c r="G113" i="2" s="1"/>
  <c r="F114" i="2"/>
  <c r="G114" i="2" s="1"/>
  <c r="F115" i="2"/>
  <c r="G115" i="2" s="1"/>
  <c r="F116" i="2"/>
  <c r="G116" i="2" s="1"/>
  <c r="F117" i="2"/>
  <c r="G117" i="2" s="1"/>
  <c r="F118" i="2"/>
  <c r="G118" i="2" s="1"/>
  <c r="F119" i="2"/>
  <c r="G119" i="2" s="1"/>
  <c r="F120" i="2"/>
  <c r="G120" i="2" s="1"/>
  <c r="F121" i="2"/>
  <c r="G121" i="2" s="1"/>
  <c r="F122" i="2"/>
  <c r="G122" i="2" s="1"/>
  <c r="F123" i="2"/>
  <c r="G123" i="2" s="1"/>
  <c r="F124" i="2"/>
  <c r="G124" i="2" s="1"/>
  <c r="F125" i="2"/>
  <c r="G125" i="2" s="1"/>
  <c r="F126" i="2"/>
  <c r="G126" i="2" s="1"/>
  <c r="F33" i="2"/>
  <c r="G33" i="2" s="1"/>
  <c r="F35" i="2"/>
  <c r="G35" i="2" s="1"/>
  <c r="F36" i="2"/>
  <c r="G36" i="2" s="1"/>
  <c r="F37" i="2"/>
  <c r="G37" i="2" s="1"/>
  <c r="C35" i="2"/>
  <c r="E35" i="2"/>
  <c r="C36" i="2"/>
  <c r="E36" i="2"/>
  <c r="C37" i="2"/>
  <c r="E37" i="2"/>
  <c r="C38" i="2"/>
  <c r="E38" i="2"/>
  <c r="C39" i="2"/>
  <c r="E39" i="2"/>
  <c r="C40" i="2"/>
  <c r="E40" i="2"/>
  <c r="C41" i="2"/>
  <c r="E41" i="2"/>
  <c r="C42" i="2"/>
  <c r="E42" i="2"/>
  <c r="C43" i="2"/>
  <c r="E43" i="2"/>
  <c r="C44" i="2"/>
  <c r="E44" i="2"/>
  <c r="C45" i="2"/>
  <c r="E45" i="2"/>
  <c r="C46" i="2"/>
  <c r="E46" i="2"/>
  <c r="C47" i="2"/>
  <c r="E47" i="2"/>
  <c r="C48" i="2"/>
  <c r="E48" i="2"/>
  <c r="C49" i="2"/>
  <c r="E49" i="2"/>
  <c r="C50" i="2"/>
  <c r="E50" i="2"/>
  <c r="C51" i="2"/>
  <c r="E51" i="2"/>
  <c r="C52" i="2"/>
  <c r="E52" i="2"/>
  <c r="C53" i="2"/>
  <c r="E53" i="2"/>
  <c r="C54" i="2"/>
  <c r="E54" i="2"/>
  <c r="C55" i="2"/>
  <c r="E55" i="2"/>
  <c r="C56" i="2"/>
  <c r="E56" i="2"/>
  <c r="C57" i="2"/>
  <c r="E57" i="2"/>
  <c r="C58" i="2"/>
  <c r="E58" i="2"/>
  <c r="C59" i="2"/>
  <c r="E59" i="2"/>
  <c r="C60" i="2"/>
  <c r="E60" i="2"/>
  <c r="C61" i="2"/>
  <c r="E61" i="2"/>
  <c r="C62" i="2"/>
  <c r="E62" i="2"/>
  <c r="C63" i="2"/>
  <c r="E63" i="2"/>
  <c r="C64" i="2"/>
  <c r="E64" i="2"/>
  <c r="C65" i="2"/>
  <c r="E65" i="2"/>
  <c r="C66" i="2"/>
  <c r="E66" i="2"/>
  <c r="C67" i="2"/>
  <c r="E67" i="2"/>
  <c r="C68" i="2"/>
  <c r="E68" i="2"/>
  <c r="C69" i="2"/>
  <c r="E69" i="2"/>
  <c r="C70" i="2"/>
  <c r="E70" i="2"/>
  <c r="C71" i="2"/>
  <c r="E71" i="2"/>
  <c r="C72" i="2"/>
  <c r="E72" i="2"/>
  <c r="C73" i="2"/>
  <c r="E73" i="2"/>
  <c r="C74" i="2"/>
  <c r="E74" i="2"/>
  <c r="C75" i="2"/>
  <c r="E75" i="2"/>
  <c r="C76" i="2"/>
  <c r="E76" i="2"/>
  <c r="C77" i="2"/>
  <c r="E77" i="2"/>
  <c r="C78" i="2"/>
  <c r="E78" i="2"/>
  <c r="C79" i="2"/>
  <c r="E79" i="2"/>
  <c r="C80" i="2"/>
  <c r="E80" i="2"/>
  <c r="C81" i="2"/>
  <c r="E81" i="2"/>
  <c r="C82" i="2"/>
  <c r="E82" i="2"/>
  <c r="C83" i="2"/>
  <c r="E83" i="2"/>
  <c r="C84" i="2"/>
  <c r="E84" i="2"/>
  <c r="C85" i="2"/>
  <c r="E85" i="2"/>
  <c r="C86" i="2"/>
  <c r="E86" i="2"/>
  <c r="C87" i="2"/>
  <c r="E87" i="2"/>
  <c r="C88" i="2"/>
  <c r="E88" i="2"/>
  <c r="C89" i="2"/>
  <c r="E89" i="2"/>
  <c r="C90" i="2"/>
  <c r="E90" i="2"/>
  <c r="C91" i="2"/>
  <c r="E91" i="2"/>
  <c r="C92" i="2"/>
  <c r="E92" i="2"/>
  <c r="C93" i="2"/>
  <c r="E93" i="2"/>
  <c r="C94" i="2"/>
  <c r="E94" i="2"/>
  <c r="C95" i="2"/>
  <c r="E95" i="2"/>
  <c r="C96" i="2"/>
  <c r="E96" i="2"/>
  <c r="C97" i="2"/>
  <c r="E97" i="2"/>
  <c r="C98" i="2"/>
  <c r="E98" i="2"/>
  <c r="C99" i="2"/>
  <c r="E99" i="2"/>
  <c r="C100" i="2"/>
  <c r="E100" i="2"/>
  <c r="C101" i="2"/>
  <c r="E101" i="2"/>
  <c r="C102" i="2"/>
  <c r="E102" i="2"/>
  <c r="C103" i="2"/>
  <c r="E103" i="2"/>
  <c r="C104" i="2"/>
  <c r="E104" i="2"/>
  <c r="C105" i="2"/>
  <c r="E105" i="2"/>
  <c r="C106" i="2"/>
  <c r="E106" i="2"/>
  <c r="C107" i="2"/>
  <c r="E107" i="2"/>
  <c r="C108" i="2"/>
  <c r="E108" i="2"/>
  <c r="C109" i="2"/>
  <c r="E109" i="2"/>
  <c r="C110" i="2"/>
  <c r="E110" i="2"/>
  <c r="C111" i="2"/>
  <c r="E111" i="2"/>
  <c r="C112" i="2"/>
  <c r="E112" i="2"/>
  <c r="C113" i="2"/>
  <c r="E113" i="2"/>
  <c r="C114" i="2"/>
  <c r="E114" i="2"/>
  <c r="C115" i="2"/>
  <c r="E115" i="2"/>
  <c r="C116" i="2"/>
  <c r="E116" i="2"/>
  <c r="C117" i="2"/>
  <c r="E117" i="2"/>
  <c r="C118" i="2"/>
  <c r="E118" i="2"/>
  <c r="C119" i="2"/>
  <c r="E119" i="2"/>
  <c r="C120" i="2"/>
  <c r="E120" i="2"/>
  <c r="C121" i="2"/>
  <c r="E121" i="2"/>
  <c r="C122" i="2"/>
  <c r="E122" i="2"/>
  <c r="C123" i="2"/>
  <c r="E123" i="2"/>
  <c r="C124" i="2"/>
  <c r="E124" i="2"/>
  <c r="C125" i="2"/>
  <c r="E125" i="2"/>
  <c r="C126" i="2"/>
  <c r="E126" i="2"/>
  <c r="C33" i="2"/>
  <c r="E33" i="2"/>
  <c r="C34" i="2"/>
  <c r="E34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3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L3" i="2"/>
  <c r="J3" i="2"/>
  <c r="H3" i="2"/>
  <c r="B3" i="2"/>
  <c r="E3" i="2"/>
  <c r="A3" i="2"/>
  <c r="C1" i="2"/>
  <c r="E1" i="2"/>
  <c r="H1" i="2"/>
  <c r="I1" i="2"/>
  <c r="J1" i="2"/>
  <c r="K1" i="2"/>
  <c r="L1" i="2"/>
  <c r="A1" i="2"/>
  <c r="B1" i="2"/>
  <c r="H4" i="1"/>
  <c r="L4" i="1" s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H3" i="1"/>
  <c r="F3" i="1"/>
  <c r="F3" i="2" l="1"/>
  <c r="G3" i="2" s="1"/>
  <c r="I3" i="2"/>
  <c r="L30" i="1"/>
  <c r="N30" i="2" s="1"/>
  <c r="L26" i="1"/>
  <c r="N26" i="2" s="1"/>
  <c r="L22" i="1"/>
  <c r="N22" i="2" s="1"/>
  <c r="L18" i="1"/>
  <c r="N18" i="2" s="1"/>
  <c r="L14" i="1"/>
  <c r="N14" i="2" s="1"/>
  <c r="L10" i="1"/>
  <c r="N10" i="2" s="1"/>
  <c r="L6" i="1"/>
  <c r="N6" i="2" s="1"/>
  <c r="L120" i="1"/>
  <c r="N120" i="2" s="1"/>
  <c r="L112" i="1"/>
  <c r="N112" i="2" s="1"/>
  <c r="L104" i="1"/>
  <c r="N104" i="2" s="1"/>
  <c r="L92" i="1"/>
  <c r="N92" i="2" s="1"/>
  <c r="L84" i="1"/>
  <c r="N84" i="2" s="1"/>
  <c r="L76" i="1"/>
  <c r="N76" i="2" s="1"/>
  <c r="L72" i="1"/>
  <c r="N72" i="2" s="1"/>
  <c r="L64" i="1"/>
  <c r="N64" i="2" s="1"/>
  <c r="L60" i="1"/>
  <c r="N60" i="2" s="1"/>
  <c r="L56" i="1"/>
  <c r="N56" i="2" s="1"/>
  <c r="L52" i="1"/>
  <c r="N52" i="2" s="1"/>
  <c r="L48" i="1"/>
  <c r="N48" i="2" s="1"/>
  <c r="L44" i="1"/>
  <c r="N44" i="2" s="1"/>
  <c r="L36" i="1"/>
  <c r="N36" i="2" s="1"/>
  <c r="L124" i="1"/>
  <c r="N124" i="2" s="1"/>
  <c r="L116" i="1"/>
  <c r="N116" i="2" s="1"/>
  <c r="L108" i="1"/>
  <c r="N108" i="2" s="1"/>
  <c r="L100" i="1"/>
  <c r="N100" i="2" s="1"/>
  <c r="L96" i="1"/>
  <c r="N96" i="2" s="1"/>
  <c r="L88" i="1"/>
  <c r="N88" i="2" s="1"/>
  <c r="L80" i="1"/>
  <c r="N80" i="2" s="1"/>
  <c r="L68" i="1"/>
  <c r="N68" i="2" s="1"/>
  <c r="L40" i="1"/>
  <c r="N40" i="2" s="1"/>
  <c r="L303" i="1"/>
  <c r="N303" i="2" s="1"/>
  <c r="L139" i="1"/>
  <c r="N139" i="2" s="1"/>
  <c r="L127" i="1"/>
  <c r="N127" i="2" s="1"/>
  <c r="G305" i="2"/>
  <c r="L307" i="1"/>
  <c r="N307" i="2" s="1"/>
  <c r="L299" i="1"/>
  <c r="N299" i="2" s="1"/>
  <c r="L135" i="1"/>
  <c r="N135" i="2" s="1"/>
  <c r="L131" i="1"/>
  <c r="N131" i="2" s="1"/>
  <c r="L250" i="1"/>
  <c r="N250" i="2" s="1"/>
  <c r="L246" i="1"/>
  <c r="N246" i="2" s="1"/>
  <c r="L242" i="1"/>
  <c r="N242" i="2" s="1"/>
  <c r="L238" i="1"/>
  <c r="N238" i="2" s="1"/>
  <c r="L234" i="1"/>
  <c r="N234" i="2" s="1"/>
  <c r="L230" i="1"/>
  <c r="N230" i="2" s="1"/>
  <c r="L226" i="1"/>
  <c r="N226" i="2" s="1"/>
  <c r="L222" i="1"/>
  <c r="N222" i="2" s="1"/>
  <c r="L218" i="1"/>
  <c r="N218" i="2" s="1"/>
  <c r="L214" i="1"/>
  <c r="N214" i="2" s="1"/>
  <c r="L210" i="1"/>
  <c r="N210" i="2" s="1"/>
  <c r="L206" i="1"/>
  <c r="N206" i="2" s="1"/>
  <c r="L202" i="1"/>
  <c r="N202" i="2" s="1"/>
  <c r="L198" i="1"/>
  <c r="N198" i="2" s="1"/>
  <c r="L194" i="1"/>
  <c r="N194" i="2" s="1"/>
  <c r="L190" i="1"/>
  <c r="N190" i="2" s="1"/>
  <c r="L186" i="1"/>
  <c r="N186" i="2" s="1"/>
  <c r="L182" i="1"/>
  <c r="N182" i="2" s="1"/>
  <c r="L178" i="1"/>
  <c r="N178" i="2" s="1"/>
  <c r="L174" i="1"/>
  <c r="N174" i="2" s="1"/>
  <c r="L170" i="1"/>
  <c r="N170" i="2" s="1"/>
  <c r="L166" i="1"/>
  <c r="N166" i="2" s="1"/>
  <c r="L162" i="1"/>
  <c r="N162" i="2" s="1"/>
  <c r="L158" i="1"/>
  <c r="N158" i="2" s="1"/>
  <c r="L154" i="1"/>
  <c r="N154" i="2" s="1"/>
  <c r="L150" i="1"/>
  <c r="N150" i="2" s="1"/>
  <c r="L146" i="1"/>
  <c r="N146" i="2" s="1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304" i="2"/>
  <c r="I265" i="2"/>
  <c r="I273" i="2"/>
  <c r="I281" i="2"/>
  <c r="I289" i="2"/>
  <c r="I297" i="2"/>
  <c r="I255" i="2"/>
  <c r="I259" i="2"/>
  <c r="I163" i="2"/>
  <c r="I183" i="2"/>
  <c r="I199" i="2"/>
  <c r="I215" i="2"/>
  <c r="I231" i="2"/>
  <c r="I247" i="2"/>
  <c r="I267" i="2"/>
  <c r="I275" i="2"/>
  <c r="I283" i="2"/>
  <c r="I291" i="2"/>
  <c r="I252" i="2"/>
  <c r="I256" i="2"/>
  <c r="I167" i="2"/>
  <c r="I187" i="2"/>
  <c r="I203" i="2"/>
  <c r="I219" i="2"/>
  <c r="I235" i="2"/>
  <c r="I261" i="2"/>
  <c r="I269" i="2"/>
  <c r="I277" i="2"/>
  <c r="I285" i="2"/>
  <c r="I293" i="2"/>
  <c r="I253" i="2"/>
  <c r="I257" i="2"/>
  <c r="I171" i="2"/>
  <c r="I191" i="2"/>
  <c r="I207" i="2"/>
  <c r="I223" i="2"/>
  <c r="I239" i="2"/>
  <c r="I300" i="2"/>
  <c r="I263" i="2"/>
  <c r="I271" i="2"/>
  <c r="I279" i="2"/>
  <c r="I287" i="2"/>
  <c r="I295" i="2"/>
  <c r="I254" i="2"/>
  <c r="I258" i="2"/>
  <c r="I179" i="2"/>
  <c r="I195" i="2"/>
  <c r="I211" i="2"/>
  <c r="I227" i="2"/>
  <c r="I243" i="2"/>
  <c r="I4" i="2"/>
  <c r="I126" i="2"/>
  <c r="I122" i="2"/>
  <c r="I118" i="2"/>
  <c r="I114" i="2"/>
  <c r="I110" i="2"/>
  <c r="I106" i="2"/>
  <c r="I102" i="2"/>
  <c r="I98" i="2"/>
  <c r="I94" i="2"/>
  <c r="I90" i="2"/>
  <c r="I86" i="2"/>
  <c r="I82" i="2"/>
  <c r="I78" i="2"/>
  <c r="I74" i="2"/>
  <c r="I70" i="2"/>
  <c r="I66" i="2"/>
  <c r="I62" i="2"/>
  <c r="I58" i="2"/>
  <c r="I54" i="2"/>
  <c r="I50" i="2"/>
  <c r="I46" i="2"/>
  <c r="I42" i="2"/>
  <c r="I38" i="2"/>
  <c r="L29" i="1"/>
  <c r="N29" i="2" s="1"/>
  <c r="L25" i="1"/>
  <c r="N25" i="2" s="1"/>
  <c r="L21" i="1"/>
  <c r="N21" i="2" s="1"/>
  <c r="L17" i="1"/>
  <c r="N17" i="2" s="1"/>
  <c r="L13" i="1"/>
  <c r="N13" i="2" s="1"/>
  <c r="L9" i="1"/>
  <c r="N9" i="2" s="1"/>
  <c r="L5" i="1"/>
  <c r="N5" i="2" s="1"/>
  <c r="L257" i="1"/>
  <c r="N257" i="2" s="1"/>
  <c r="L253" i="1"/>
  <c r="N253" i="2" s="1"/>
  <c r="L296" i="1"/>
  <c r="N296" i="2" s="1"/>
  <c r="L292" i="1"/>
  <c r="N292" i="2" s="1"/>
  <c r="L288" i="1"/>
  <c r="N288" i="2" s="1"/>
  <c r="L284" i="1"/>
  <c r="N284" i="2" s="1"/>
  <c r="L280" i="1"/>
  <c r="N280" i="2" s="1"/>
  <c r="L276" i="1"/>
  <c r="N276" i="2" s="1"/>
  <c r="L272" i="1"/>
  <c r="N272" i="2" s="1"/>
  <c r="L268" i="1"/>
  <c r="N268" i="2" s="1"/>
  <c r="L264" i="1"/>
  <c r="N264" i="2" s="1"/>
  <c r="L260" i="1"/>
  <c r="N260" i="2" s="1"/>
  <c r="I124" i="2"/>
  <c r="I127" i="2"/>
  <c r="I123" i="2"/>
  <c r="I119" i="2"/>
  <c r="I115" i="2"/>
  <c r="I111" i="2"/>
  <c r="I107" i="2"/>
  <c r="I103" i="2"/>
  <c r="I99" i="2"/>
  <c r="I95" i="2"/>
  <c r="I91" i="2"/>
  <c r="I87" i="2"/>
  <c r="I83" i="2"/>
  <c r="I79" i="2"/>
  <c r="I75" i="2"/>
  <c r="I71" i="2"/>
  <c r="I67" i="2"/>
  <c r="I63" i="2"/>
  <c r="I59" i="2"/>
  <c r="I55" i="2"/>
  <c r="I51" i="2"/>
  <c r="I47" i="2"/>
  <c r="I43" i="2"/>
  <c r="I39" i="2"/>
  <c r="I35" i="2"/>
  <c r="I31" i="2"/>
  <c r="I27" i="2"/>
  <c r="I23" i="2"/>
  <c r="I19" i="2"/>
  <c r="I15" i="2"/>
  <c r="I11" i="2"/>
  <c r="I7" i="2"/>
  <c r="I141" i="2"/>
  <c r="F141" i="2" s="1"/>
  <c r="G141" i="2" s="1"/>
  <c r="I137" i="2"/>
  <c r="F137" i="2" s="1"/>
  <c r="G137" i="2" s="1"/>
  <c r="I133" i="2"/>
  <c r="F133" i="2" s="1"/>
  <c r="G133" i="2" s="1"/>
  <c r="I129" i="2"/>
  <c r="F129" i="2" s="1"/>
  <c r="G129" i="2" s="1"/>
  <c r="I175" i="2"/>
  <c r="I159" i="2"/>
  <c r="I155" i="2"/>
  <c r="I151" i="2"/>
  <c r="I147" i="2"/>
  <c r="I298" i="2"/>
  <c r="I30" i="2"/>
  <c r="I26" i="2"/>
  <c r="I22" i="2"/>
  <c r="I18" i="2"/>
  <c r="I14" i="2"/>
  <c r="I10" i="2"/>
  <c r="I6" i="2"/>
  <c r="I140" i="2"/>
  <c r="F140" i="2" s="1"/>
  <c r="G140" i="2" s="1"/>
  <c r="I136" i="2"/>
  <c r="F136" i="2" s="1"/>
  <c r="G136" i="2" s="1"/>
  <c r="I132" i="2"/>
  <c r="F132" i="2" s="1"/>
  <c r="G132" i="2" s="1"/>
  <c r="I128" i="2"/>
  <c r="F128" i="2" s="1"/>
  <c r="G128" i="2" s="1"/>
  <c r="I250" i="2"/>
  <c r="I246" i="2"/>
  <c r="I242" i="2"/>
  <c r="I238" i="2"/>
  <c r="I234" i="2"/>
  <c r="I230" i="2"/>
  <c r="I226" i="2"/>
  <c r="I222" i="2"/>
  <c r="I218" i="2"/>
  <c r="I214" i="2"/>
  <c r="I210" i="2"/>
  <c r="I206" i="2"/>
  <c r="I202" i="2"/>
  <c r="I198" i="2"/>
  <c r="I194" i="2"/>
  <c r="I190" i="2"/>
  <c r="I186" i="2"/>
  <c r="I182" i="2"/>
  <c r="I178" i="2"/>
  <c r="I174" i="2"/>
  <c r="I170" i="2"/>
  <c r="I166" i="2"/>
  <c r="I162" i="2"/>
  <c r="I158" i="2"/>
  <c r="I154" i="2"/>
  <c r="I150" i="2"/>
  <c r="I146" i="2"/>
  <c r="I251" i="2"/>
  <c r="F251" i="2" s="1"/>
  <c r="G251" i="2" s="1"/>
  <c r="I294" i="2"/>
  <c r="I290" i="2"/>
  <c r="I286" i="2"/>
  <c r="I282" i="2"/>
  <c r="I278" i="2"/>
  <c r="I274" i="2"/>
  <c r="I270" i="2"/>
  <c r="I266" i="2"/>
  <c r="I262" i="2"/>
  <c r="I307" i="2"/>
  <c r="I303" i="2"/>
  <c r="I299" i="2"/>
  <c r="I49" i="2"/>
  <c r="I45" i="2"/>
  <c r="I41" i="2"/>
  <c r="I37" i="2"/>
  <c r="I33" i="2"/>
  <c r="I29" i="2"/>
  <c r="I25" i="2"/>
  <c r="I21" i="2"/>
  <c r="I17" i="2"/>
  <c r="I13" i="2"/>
  <c r="I9" i="2"/>
  <c r="I5" i="2"/>
  <c r="I139" i="2"/>
  <c r="F139" i="2" s="1"/>
  <c r="G139" i="2" s="1"/>
  <c r="I135" i="2"/>
  <c r="F135" i="2" s="1"/>
  <c r="G135" i="2" s="1"/>
  <c r="I131" i="2"/>
  <c r="F131" i="2" s="1"/>
  <c r="G131" i="2" s="1"/>
  <c r="I144" i="2"/>
  <c r="F144" i="2" s="1"/>
  <c r="G144" i="2" s="1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260" i="2"/>
  <c r="F260" i="2" s="1"/>
  <c r="G260" i="2" s="1"/>
  <c r="I306" i="2"/>
  <c r="I302" i="2"/>
  <c r="I120" i="2"/>
  <c r="I116" i="2"/>
  <c r="I112" i="2"/>
  <c r="I108" i="2"/>
  <c r="I104" i="2"/>
  <c r="I100" i="2"/>
  <c r="I96" i="2"/>
  <c r="I92" i="2"/>
  <c r="I88" i="2"/>
  <c r="I84" i="2"/>
  <c r="I80" i="2"/>
  <c r="I76" i="2"/>
  <c r="I72" i="2"/>
  <c r="I68" i="2"/>
  <c r="I64" i="2"/>
  <c r="I60" i="2"/>
  <c r="I56" i="2"/>
  <c r="I52" i="2"/>
  <c r="I48" i="2"/>
  <c r="I44" i="2"/>
  <c r="I40" i="2"/>
  <c r="I36" i="2"/>
  <c r="I32" i="2"/>
  <c r="I28" i="2"/>
  <c r="I24" i="2"/>
  <c r="I20" i="2"/>
  <c r="I16" i="2"/>
  <c r="I12" i="2"/>
  <c r="I8" i="2"/>
  <c r="I142" i="2"/>
  <c r="F142" i="2" s="1"/>
  <c r="G142" i="2" s="1"/>
  <c r="I138" i="2"/>
  <c r="F138" i="2" s="1"/>
  <c r="G138" i="2" s="1"/>
  <c r="I134" i="2"/>
  <c r="F134" i="2" s="1"/>
  <c r="G134" i="2" s="1"/>
  <c r="I130" i="2"/>
  <c r="F130" i="2" s="1"/>
  <c r="G130" i="2" s="1"/>
  <c r="I143" i="2"/>
  <c r="F143" i="2" s="1"/>
  <c r="G143" i="2" s="1"/>
  <c r="I248" i="2"/>
  <c r="I244" i="2"/>
  <c r="I240" i="2"/>
  <c r="I236" i="2"/>
  <c r="I232" i="2"/>
  <c r="I228" i="2"/>
  <c r="I224" i="2"/>
  <c r="I220" i="2"/>
  <c r="I216" i="2"/>
  <c r="I212" i="2"/>
  <c r="I208" i="2"/>
  <c r="I204" i="2"/>
  <c r="I200" i="2"/>
  <c r="I196" i="2"/>
  <c r="I192" i="2"/>
  <c r="I188" i="2"/>
  <c r="I184" i="2"/>
  <c r="I180" i="2"/>
  <c r="I176" i="2"/>
  <c r="I172" i="2"/>
  <c r="I168" i="2"/>
  <c r="I164" i="2"/>
  <c r="I160" i="2"/>
  <c r="I156" i="2"/>
  <c r="I152" i="2"/>
  <c r="I148" i="2"/>
  <c r="I296" i="2"/>
  <c r="I292" i="2"/>
  <c r="I288" i="2"/>
  <c r="I284" i="2"/>
  <c r="I280" i="2"/>
  <c r="I276" i="2"/>
  <c r="I272" i="2"/>
  <c r="I268" i="2"/>
  <c r="I264" i="2"/>
  <c r="I305" i="2"/>
  <c r="I301" i="2"/>
  <c r="L32" i="1"/>
  <c r="N32" i="2" s="1"/>
  <c r="L28" i="1"/>
  <c r="N28" i="2" s="1"/>
  <c r="L24" i="1"/>
  <c r="N24" i="2" s="1"/>
  <c r="L20" i="1"/>
  <c r="N20" i="2" s="1"/>
  <c r="L16" i="1"/>
  <c r="N16" i="2" s="1"/>
  <c r="L12" i="1"/>
  <c r="N12" i="2" s="1"/>
  <c r="L8" i="1"/>
  <c r="N8" i="2" s="1"/>
  <c r="N4" i="2"/>
  <c r="L304" i="1"/>
  <c r="N304" i="2" s="1"/>
  <c r="L300" i="1"/>
  <c r="N300" i="2" s="1"/>
  <c r="L297" i="1"/>
  <c r="N297" i="2" s="1"/>
  <c r="L293" i="1"/>
  <c r="N293" i="2" s="1"/>
  <c r="L289" i="1"/>
  <c r="N289" i="2" s="1"/>
  <c r="L285" i="1"/>
  <c r="N285" i="2" s="1"/>
  <c r="L281" i="1"/>
  <c r="N281" i="2" s="1"/>
  <c r="L277" i="1"/>
  <c r="N277" i="2" s="1"/>
  <c r="L273" i="1"/>
  <c r="N273" i="2" s="1"/>
  <c r="L269" i="1"/>
  <c r="N269" i="2" s="1"/>
  <c r="L265" i="1"/>
  <c r="N265" i="2" s="1"/>
  <c r="L261" i="1"/>
  <c r="N261" i="2" s="1"/>
  <c r="L258" i="1"/>
  <c r="N258" i="2" s="1"/>
  <c r="L254" i="1"/>
  <c r="N254" i="2" s="1"/>
  <c r="L247" i="1"/>
  <c r="N247" i="2" s="1"/>
  <c r="L243" i="1"/>
  <c r="N243" i="2" s="1"/>
  <c r="L239" i="1"/>
  <c r="N239" i="2" s="1"/>
  <c r="L235" i="1"/>
  <c r="N235" i="2" s="1"/>
  <c r="L231" i="1"/>
  <c r="N231" i="2" s="1"/>
  <c r="L227" i="1"/>
  <c r="N227" i="2" s="1"/>
  <c r="L223" i="1"/>
  <c r="N223" i="2" s="1"/>
  <c r="L219" i="1"/>
  <c r="N219" i="2" s="1"/>
  <c r="L215" i="1"/>
  <c r="N215" i="2" s="1"/>
  <c r="L211" i="1"/>
  <c r="N211" i="2" s="1"/>
  <c r="L207" i="1"/>
  <c r="N207" i="2" s="1"/>
  <c r="L203" i="1"/>
  <c r="N203" i="2" s="1"/>
  <c r="L199" i="1"/>
  <c r="N199" i="2" s="1"/>
  <c r="L195" i="1"/>
  <c r="N195" i="2" s="1"/>
  <c r="L191" i="1"/>
  <c r="N191" i="2" s="1"/>
  <c r="L187" i="1"/>
  <c r="N187" i="2" s="1"/>
  <c r="L183" i="1"/>
  <c r="N183" i="2" s="1"/>
  <c r="L179" i="1"/>
  <c r="N179" i="2" s="1"/>
  <c r="L175" i="1"/>
  <c r="N175" i="2" s="1"/>
  <c r="L171" i="1"/>
  <c r="N171" i="2" s="1"/>
  <c r="L167" i="1"/>
  <c r="N167" i="2" s="1"/>
  <c r="L163" i="1"/>
  <c r="N163" i="2" s="1"/>
  <c r="L306" i="1"/>
  <c r="N306" i="2" s="1"/>
  <c r="L302" i="1"/>
  <c r="N302" i="2" s="1"/>
  <c r="L298" i="1"/>
  <c r="N298" i="2" s="1"/>
  <c r="L295" i="1"/>
  <c r="N295" i="2" s="1"/>
  <c r="L291" i="1"/>
  <c r="N291" i="2" s="1"/>
  <c r="L287" i="1"/>
  <c r="N287" i="2" s="1"/>
  <c r="L283" i="1"/>
  <c r="N283" i="2" s="1"/>
  <c r="L279" i="1"/>
  <c r="N279" i="2" s="1"/>
  <c r="L275" i="1"/>
  <c r="N275" i="2" s="1"/>
  <c r="L271" i="1"/>
  <c r="N271" i="2" s="1"/>
  <c r="L267" i="1"/>
  <c r="N267" i="2" s="1"/>
  <c r="L263" i="1"/>
  <c r="N263" i="2" s="1"/>
  <c r="L256" i="1"/>
  <c r="N256" i="2" s="1"/>
  <c r="L252" i="1"/>
  <c r="N252" i="2" s="1"/>
  <c r="L249" i="1"/>
  <c r="N249" i="2" s="1"/>
  <c r="L245" i="1"/>
  <c r="N245" i="2" s="1"/>
  <c r="L241" i="1"/>
  <c r="N241" i="2" s="1"/>
  <c r="L237" i="1"/>
  <c r="N237" i="2" s="1"/>
  <c r="L233" i="1"/>
  <c r="N233" i="2" s="1"/>
  <c r="L229" i="1"/>
  <c r="N229" i="2" s="1"/>
  <c r="L225" i="1"/>
  <c r="N225" i="2" s="1"/>
  <c r="L221" i="1"/>
  <c r="N221" i="2" s="1"/>
  <c r="L217" i="1"/>
  <c r="N217" i="2" s="1"/>
  <c r="L213" i="1"/>
  <c r="N213" i="2" s="1"/>
  <c r="L209" i="1"/>
  <c r="N209" i="2" s="1"/>
  <c r="L205" i="1"/>
  <c r="N205" i="2" s="1"/>
  <c r="L201" i="1"/>
  <c r="N201" i="2" s="1"/>
  <c r="L197" i="1"/>
  <c r="N197" i="2" s="1"/>
  <c r="L193" i="1"/>
  <c r="N193" i="2" s="1"/>
  <c r="L189" i="1"/>
  <c r="N189" i="2" s="1"/>
  <c r="L185" i="1"/>
  <c r="N185" i="2" s="1"/>
  <c r="L181" i="1"/>
  <c r="N181" i="2" s="1"/>
  <c r="L177" i="1"/>
  <c r="N177" i="2" s="1"/>
  <c r="L173" i="1"/>
  <c r="N173" i="2" s="1"/>
  <c r="L169" i="1"/>
  <c r="N169" i="2" s="1"/>
  <c r="L165" i="1"/>
  <c r="N165" i="2" s="1"/>
  <c r="L161" i="1"/>
  <c r="N161" i="2" s="1"/>
  <c r="L157" i="1"/>
  <c r="N157" i="2" s="1"/>
  <c r="L153" i="1"/>
  <c r="N153" i="2" s="1"/>
  <c r="L149" i="1"/>
  <c r="N149" i="2" s="1"/>
  <c r="L145" i="1"/>
  <c r="N145" i="2" s="1"/>
  <c r="L142" i="1"/>
  <c r="N142" i="2" s="1"/>
  <c r="L138" i="1"/>
  <c r="N138" i="2" s="1"/>
  <c r="L134" i="1"/>
  <c r="N134" i="2" s="1"/>
  <c r="L130" i="1"/>
  <c r="N130" i="2" s="1"/>
  <c r="L123" i="1"/>
  <c r="N123" i="2" s="1"/>
  <c r="L119" i="1"/>
  <c r="N119" i="2" s="1"/>
  <c r="L115" i="1"/>
  <c r="N115" i="2" s="1"/>
  <c r="L111" i="1"/>
  <c r="N111" i="2" s="1"/>
  <c r="L107" i="1"/>
  <c r="N107" i="2" s="1"/>
  <c r="L103" i="1"/>
  <c r="N103" i="2" s="1"/>
  <c r="L99" i="1"/>
  <c r="N99" i="2" s="1"/>
  <c r="L95" i="1"/>
  <c r="N95" i="2" s="1"/>
  <c r="L91" i="1"/>
  <c r="N91" i="2" s="1"/>
  <c r="L87" i="1"/>
  <c r="N87" i="2" s="1"/>
  <c r="L83" i="1"/>
  <c r="N83" i="2" s="1"/>
  <c r="L79" i="1"/>
  <c r="N79" i="2" s="1"/>
  <c r="L75" i="1"/>
  <c r="N75" i="2" s="1"/>
  <c r="L71" i="1"/>
  <c r="N71" i="2" s="1"/>
  <c r="L67" i="1"/>
  <c r="N67" i="2" s="1"/>
  <c r="L63" i="1"/>
  <c r="N63" i="2" s="1"/>
  <c r="L59" i="1"/>
  <c r="N59" i="2" s="1"/>
  <c r="L55" i="1"/>
  <c r="N55" i="2" s="1"/>
  <c r="L51" i="1"/>
  <c r="N51" i="2" s="1"/>
  <c r="L47" i="1"/>
  <c r="N47" i="2" s="1"/>
  <c r="L43" i="1"/>
  <c r="N43" i="2" s="1"/>
  <c r="L39" i="1"/>
  <c r="N39" i="2" s="1"/>
  <c r="L35" i="1"/>
  <c r="N35" i="2" s="1"/>
  <c r="I34" i="2"/>
  <c r="L159" i="1"/>
  <c r="N159" i="2" s="1"/>
  <c r="L155" i="1"/>
  <c r="N155" i="2" s="1"/>
  <c r="L151" i="1"/>
  <c r="N151" i="2" s="1"/>
  <c r="L147" i="1"/>
  <c r="N147" i="2" s="1"/>
  <c r="L143" i="1"/>
  <c r="N143" i="2" s="1"/>
  <c r="L140" i="1"/>
  <c r="N140" i="2" s="1"/>
  <c r="L136" i="1"/>
  <c r="N136" i="2" s="1"/>
  <c r="L132" i="1"/>
  <c r="N132" i="2" s="1"/>
  <c r="L128" i="1"/>
  <c r="N128" i="2" s="1"/>
  <c r="L125" i="1"/>
  <c r="N125" i="2" s="1"/>
  <c r="L121" i="1"/>
  <c r="N121" i="2" s="1"/>
  <c r="L117" i="1"/>
  <c r="N117" i="2" s="1"/>
  <c r="L113" i="1"/>
  <c r="N113" i="2" s="1"/>
  <c r="L109" i="1"/>
  <c r="N109" i="2" s="1"/>
  <c r="L105" i="1"/>
  <c r="N105" i="2" s="1"/>
  <c r="L101" i="1"/>
  <c r="N101" i="2" s="1"/>
  <c r="L97" i="1"/>
  <c r="N97" i="2" s="1"/>
  <c r="L93" i="1"/>
  <c r="N93" i="2" s="1"/>
  <c r="L89" i="1"/>
  <c r="N89" i="2" s="1"/>
  <c r="L85" i="1"/>
  <c r="N85" i="2" s="1"/>
  <c r="L81" i="1"/>
  <c r="N81" i="2" s="1"/>
  <c r="L77" i="1"/>
  <c r="N77" i="2" s="1"/>
  <c r="L73" i="1"/>
  <c r="N73" i="2" s="1"/>
  <c r="L69" i="1"/>
  <c r="N69" i="2" s="1"/>
  <c r="L65" i="1"/>
  <c r="N65" i="2" s="1"/>
  <c r="L61" i="1"/>
  <c r="N61" i="2" s="1"/>
  <c r="L57" i="1"/>
  <c r="N57" i="2" s="1"/>
  <c r="L53" i="1"/>
  <c r="N53" i="2" s="1"/>
  <c r="L49" i="1"/>
  <c r="N49" i="2" s="1"/>
  <c r="L45" i="1"/>
  <c r="N45" i="2" s="1"/>
  <c r="L41" i="1"/>
  <c r="N41" i="2" s="1"/>
  <c r="L37" i="1"/>
  <c r="N37" i="2" s="1"/>
  <c r="L33" i="1"/>
  <c r="N33" i="2" s="1"/>
  <c r="L31" i="1"/>
  <c r="N31" i="2" s="1"/>
  <c r="L27" i="1"/>
  <c r="N27" i="2" s="1"/>
  <c r="L23" i="1"/>
  <c r="N23" i="2" s="1"/>
  <c r="L19" i="1"/>
  <c r="N19" i="2" s="1"/>
  <c r="L15" i="1"/>
  <c r="N15" i="2" s="1"/>
  <c r="L11" i="1"/>
  <c r="N11" i="2" s="1"/>
  <c r="L7" i="1"/>
  <c r="N7" i="2" s="1"/>
  <c r="L305" i="1"/>
  <c r="N305" i="2" s="1"/>
  <c r="L301" i="1"/>
  <c r="N301" i="2" s="1"/>
  <c r="L294" i="1"/>
  <c r="N294" i="2" s="1"/>
  <c r="L290" i="1"/>
  <c r="N290" i="2" s="1"/>
  <c r="L286" i="1"/>
  <c r="N286" i="2" s="1"/>
  <c r="L282" i="1"/>
  <c r="N282" i="2" s="1"/>
  <c r="L278" i="1"/>
  <c r="N278" i="2" s="1"/>
  <c r="L274" i="1"/>
  <c r="N274" i="2" s="1"/>
  <c r="L270" i="1"/>
  <c r="N270" i="2" s="1"/>
  <c r="L266" i="1"/>
  <c r="N266" i="2" s="1"/>
  <c r="L262" i="1"/>
  <c r="N262" i="2" s="1"/>
  <c r="L259" i="1"/>
  <c r="N259" i="2" s="1"/>
  <c r="L255" i="1"/>
  <c r="N255" i="2" s="1"/>
  <c r="L251" i="1"/>
  <c r="N251" i="2" s="1"/>
  <c r="L248" i="1"/>
  <c r="N248" i="2" s="1"/>
  <c r="L244" i="1"/>
  <c r="N244" i="2" s="1"/>
  <c r="L240" i="1"/>
  <c r="N240" i="2" s="1"/>
  <c r="L236" i="1"/>
  <c r="N236" i="2" s="1"/>
  <c r="L232" i="1"/>
  <c r="N232" i="2" s="1"/>
  <c r="L228" i="1"/>
  <c r="N228" i="2" s="1"/>
  <c r="L224" i="1"/>
  <c r="N224" i="2" s="1"/>
  <c r="L220" i="1"/>
  <c r="N220" i="2" s="1"/>
  <c r="L216" i="1"/>
  <c r="N216" i="2" s="1"/>
  <c r="L212" i="1"/>
  <c r="N212" i="2" s="1"/>
  <c r="L208" i="1"/>
  <c r="N208" i="2" s="1"/>
  <c r="L204" i="1"/>
  <c r="N204" i="2" s="1"/>
  <c r="L200" i="1"/>
  <c r="N200" i="2" s="1"/>
  <c r="L196" i="1"/>
  <c r="N196" i="2" s="1"/>
  <c r="L192" i="1"/>
  <c r="N192" i="2" s="1"/>
  <c r="L188" i="1"/>
  <c r="N188" i="2" s="1"/>
  <c r="L184" i="1"/>
  <c r="N184" i="2" s="1"/>
  <c r="L180" i="1"/>
  <c r="N180" i="2" s="1"/>
  <c r="L176" i="1"/>
  <c r="N176" i="2" s="1"/>
  <c r="L172" i="1"/>
  <c r="N172" i="2" s="1"/>
  <c r="L168" i="1"/>
  <c r="N168" i="2" s="1"/>
  <c r="L164" i="1"/>
  <c r="N164" i="2" s="1"/>
  <c r="L160" i="1"/>
  <c r="N160" i="2" s="1"/>
  <c r="L156" i="1"/>
  <c r="N156" i="2" s="1"/>
  <c r="L152" i="1"/>
  <c r="N152" i="2" s="1"/>
  <c r="L148" i="1"/>
  <c r="N148" i="2" s="1"/>
  <c r="L144" i="1"/>
  <c r="N144" i="2" s="1"/>
  <c r="L141" i="1"/>
  <c r="N141" i="2" s="1"/>
  <c r="L137" i="1"/>
  <c r="N137" i="2" s="1"/>
  <c r="L133" i="1"/>
  <c r="N133" i="2" s="1"/>
  <c r="L129" i="1"/>
  <c r="N129" i="2" s="1"/>
  <c r="L126" i="1"/>
  <c r="N126" i="2" s="1"/>
  <c r="L122" i="1"/>
  <c r="N122" i="2" s="1"/>
  <c r="L118" i="1"/>
  <c r="N118" i="2" s="1"/>
  <c r="L114" i="1"/>
  <c r="N114" i="2" s="1"/>
  <c r="L110" i="1"/>
  <c r="N110" i="2" s="1"/>
  <c r="L106" i="1"/>
  <c r="N106" i="2" s="1"/>
  <c r="L102" i="1"/>
  <c r="N102" i="2" s="1"/>
  <c r="L98" i="1"/>
  <c r="N98" i="2" s="1"/>
  <c r="L94" i="1"/>
  <c r="N94" i="2" s="1"/>
  <c r="L90" i="1"/>
  <c r="N90" i="2" s="1"/>
  <c r="L86" i="1"/>
  <c r="N86" i="2" s="1"/>
  <c r="L82" i="1"/>
  <c r="N82" i="2" s="1"/>
  <c r="L78" i="1"/>
  <c r="N78" i="2" s="1"/>
  <c r="L74" i="1"/>
  <c r="N74" i="2" s="1"/>
  <c r="L70" i="1"/>
  <c r="N70" i="2" s="1"/>
  <c r="L66" i="1"/>
  <c r="N66" i="2" s="1"/>
  <c r="L62" i="1"/>
  <c r="N62" i="2" s="1"/>
  <c r="L58" i="1"/>
  <c r="N58" i="2" s="1"/>
  <c r="L54" i="1"/>
  <c r="N54" i="2" s="1"/>
  <c r="L50" i="1"/>
  <c r="N50" i="2" s="1"/>
  <c r="L46" i="1"/>
  <c r="N46" i="2" s="1"/>
  <c r="L42" i="1"/>
  <c r="N42" i="2" s="1"/>
  <c r="L38" i="1"/>
  <c r="N38" i="2" s="1"/>
  <c r="L34" i="1"/>
  <c r="N34" i="2" s="1"/>
  <c r="L3" i="1"/>
  <c r="N3" i="2" s="1"/>
  <c r="F29" i="2" l="1"/>
  <c r="G29" i="2" s="1"/>
  <c r="F23" i="2"/>
  <c r="G23" i="2" s="1"/>
  <c r="F28" i="2"/>
  <c r="G28" i="2" s="1"/>
  <c r="F27" i="2"/>
  <c r="G27" i="2" s="1"/>
  <c r="F9" i="2"/>
  <c r="G9" i="2" s="1"/>
  <c r="F26" i="2"/>
  <c r="G26" i="2" s="1"/>
  <c r="F18" i="2"/>
  <c r="G18" i="2" s="1"/>
  <c r="F22" i="2"/>
  <c r="G22" i="2" s="1"/>
  <c r="F7" i="2"/>
  <c r="G7" i="2" s="1"/>
  <c r="F17" i="2"/>
  <c r="G17" i="2" s="1"/>
  <c r="F15" i="2"/>
  <c r="G15" i="2" s="1"/>
  <c r="F13" i="2"/>
  <c r="G13" i="2" s="1"/>
  <c r="F30" i="2"/>
  <c r="G30" i="2" s="1"/>
  <c r="F11" i="2"/>
  <c r="G11" i="2" s="1"/>
  <c r="F14" i="2"/>
  <c r="G14" i="2" s="1"/>
  <c r="F16" i="2"/>
  <c r="G16" i="2" s="1"/>
  <c r="F24" i="2"/>
  <c r="G24" i="2" s="1"/>
  <c r="F5" i="2"/>
  <c r="G5" i="2" s="1"/>
  <c r="F8" i="2"/>
  <c r="G8" i="2" s="1"/>
  <c r="F6" i="2"/>
  <c r="G6" i="2" s="1"/>
  <c r="F12" i="2"/>
  <c r="G12" i="2" s="1"/>
  <c r="F10" i="2"/>
  <c r="G10" i="2" s="1"/>
  <c r="F19" i="2"/>
  <c r="G19" i="2" s="1"/>
  <c r="F4" i="2"/>
  <c r="G4" i="2" s="1"/>
  <c r="F32" i="2"/>
  <c r="G32" i="2" s="1"/>
  <c r="F31" i="2"/>
  <c r="G31" i="2" s="1"/>
  <c r="F21" i="2"/>
  <c r="G21" i="2" s="1"/>
  <c r="F25" i="2"/>
  <c r="G25" i="2" s="1"/>
  <c r="F20" i="2"/>
  <c r="G20" i="2" s="1"/>
</calcChain>
</file>

<file path=xl/comments1.xml><?xml version="1.0" encoding="utf-8"?>
<comments xmlns="http://schemas.openxmlformats.org/spreadsheetml/2006/main">
  <authors>
    <author>Elton Gomes</author>
  </authors>
  <commentList>
    <comment ref="F1" authorId="0" shapeId="0">
      <text>
        <r>
          <rPr>
            <b/>
            <sz val="9"/>
            <color indexed="81"/>
            <rFont val="Segoe UI"/>
            <family val="2"/>
          </rPr>
          <t>Elton Gomes:</t>
        </r>
        <r>
          <rPr>
            <sz val="9"/>
            <color indexed="81"/>
            <rFont val="Segoe UI"/>
            <family val="2"/>
          </rPr>
          <t xml:space="preserve">
Nas células abaixo serão apresentados os valores de UH obtidos a partir do valor praticado.</t>
        </r>
      </text>
    </comment>
    <comment ref="G1" authorId="0" shapeId="0">
      <text>
        <r>
          <rPr>
            <b/>
            <sz val="9"/>
            <color indexed="81"/>
            <rFont val="Segoe UI"/>
            <family val="2"/>
          </rPr>
          <t>Elton Gomes:</t>
        </r>
        <r>
          <rPr>
            <sz val="9"/>
            <color indexed="81"/>
            <rFont val="Segoe UI"/>
            <family val="2"/>
          </rPr>
          <t xml:space="preserve">
Na célula abaixo será apresentado o percentual do valor praticado em relação à tabela da CBHPO.</t>
        </r>
      </text>
    </comment>
    <comment ref="M1" authorId="0" shapeId="0">
      <text>
        <r>
          <rPr>
            <b/>
            <sz val="9"/>
            <color indexed="81"/>
            <rFont val="Segoe UI"/>
            <family val="2"/>
          </rPr>
          <t>Elton Gomes:</t>
        </r>
        <r>
          <rPr>
            <sz val="9"/>
            <color indexed="81"/>
            <rFont val="Segoe UI"/>
            <family val="2"/>
          </rPr>
          <t xml:space="preserve">
Nas células abaixo o profissional deverá preencher o valor que ele pratica. 
Esse valor será utilizado para comparação em relação à tabela da CBHPO
</t>
        </r>
      </text>
    </comment>
    <comment ref="N1" authorId="0" shapeId="0">
      <text>
        <r>
          <rPr>
            <b/>
            <sz val="9"/>
            <color indexed="81"/>
            <rFont val="Segoe UI"/>
            <family val="2"/>
          </rPr>
          <t>Elton Gomes:</t>
        </r>
        <r>
          <rPr>
            <sz val="9"/>
            <color indexed="81"/>
            <rFont val="Segoe UI"/>
            <family val="2"/>
          </rPr>
          <t xml:space="preserve">
Coloquei esse campo apenas para efeito de comparação
</t>
        </r>
      </text>
    </comment>
  </commentList>
</comments>
</file>

<file path=xl/sharedStrings.xml><?xml version="1.0" encoding="utf-8"?>
<sst xmlns="http://schemas.openxmlformats.org/spreadsheetml/2006/main" count="1753" uniqueCount="528">
  <si>
    <t>Código</t>
  </si>
  <si>
    <t>Procedimento</t>
  </si>
  <si>
    <t>UH</t>
  </si>
  <si>
    <t>Laboratório</t>
  </si>
  <si>
    <t>Outros Insumos</t>
  </si>
  <si>
    <t>At. Especial</t>
  </si>
  <si>
    <t>Valor Total</t>
  </si>
  <si>
    <t>Área de Trab</t>
  </si>
  <si>
    <t>1-Diagnost</t>
  </si>
  <si>
    <t>Condicionamento em Odontologia</t>
  </si>
  <si>
    <t>UC</t>
  </si>
  <si>
    <t>N/A</t>
  </si>
  <si>
    <t>Percentual</t>
  </si>
  <si>
    <t xml:space="preserve">Consulta odontológica </t>
  </si>
  <si>
    <t xml:space="preserve">Consulta odontológica inicial </t>
  </si>
  <si>
    <t xml:space="preserve">Consulta para avaliação técnica: auditoria inicial ou final </t>
  </si>
  <si>
    <t>Diagnóstico anatomopatológico em citologia esfoliativa da região BMF</t>
  </si>
  <si>
    <t>Diagnóstico anatomopatológico em material de biópsia da região BMF</t>
  </si>
  <si>
    <t xml:space="preserve">Diagnóstico anatomopatológico em peça cirúrgica da região BMF </t>
  </si>
  <si>
    <t>Diagnóstico anatomopatológico em punção da região BMF</t>
  </si>
  <si>
    <t>Diagnóstico e planejamento para tratamento odontológico</t>
  </si>
  <si>
    <t>Diagnóstico e tratamento da halitose - por sessão</t>
  </si>
  <si>
    <t>Diagnóstico e tratamento de estomatite herpética</t>
  </si>
  <si>
    <t>Diagnóstico e tratamento de estomatite por candidose</t>
  </si>
  <si>
    <t>Diagnóstico e tratamento de xerostomia</t>
  </si>
  <si>
    <t>Diagnóstico por meio de enceramento - por arcada</t>
  </si>
  <si>
    <t>Diagnóstico por meio de procedimentos laboratoriais</t>
  </si>
  <si>
    <t xml:space="preserve">Fotografia - unidade </t>
  </si>
  <si>
    <t>Modelos ortodônticos - par</t>
  </si>
  <si>
    <t xml:space="preserve">Radiografia da ATM - série completa </t>
  </si>
  <si>
    <t xml:space="preserve">Radiografia da mão e punho - carpal  </t>
  </si>
  <si>
    <t>Radiografia interproximal - bite-wing</t>
  </si>
  <si>
    <t xml:space="preserve">Radiografia oclusal  </t>
  </si>
  <si>
    <t xml:space="preserve">Radiografia panorâmica </t>
  </si>
  <si>
    <t xml:space="preserve">Radiografia periapical </t>
  </si>
  <si>
    <t>Radiografia ânterio-posterior da região BMF</t>
  </si>
  <si>
    <t>Radiografia póstero-anterior da região BMF</t>
  </si>
  <si>
    <t xml:space="preserve">Slides - unidade </t>
  </si>
  <si>
    <t xml:space="preserve">Telerradiografia com traçado computadorizado </t>
  </si>
  <si>
    <t xml:space="preserve">Telerradiografia sem traçado computadorizado </t>
  </si>
  <si>
    <t xml:space="preserve">Tomografia computadorizada por feixe cônico - cone beam </t>
  </si>
  <si>
    <t xml:space="preserve">Tomografia convencional - linear ou multidirecional </t>
  </si>
  <si>
    <t>Alveoloplastia / correção de rebordo residual - por segmento</t>
  </si>
  <si>
    <t xml:space="preserve">Amputação radicular com obturação retrógrada  </t>
  </si>
  <si>
    <t xml:space="preserve">Amputação radicular sem obturação retrógrada  </t>
  </si>
  <si>
    <t xml:space="preserve">Apicetomia de caninos ou incisivos </t>
  </si>
  <si>
    <t xml:space="preserve">Apicetomia de caninos ou incisivos - com obturação retrógrada </t>
  </si>
  <si>
    <t xml:space="preserve">Apicetomia de molares </t>
  </si>
  <si>
    <t xml:space="preserve">Apicetomia de molares - com obturação retrógrada </t>
  </si>
  <si>
    <t xml:space="preserve">Apicetomia de pré-molares </t>
  </si>
  <si>
    <t xml:space="preserve">Apicetomia de pré-molares - com obturação retrógrada </t>
  </si>
  <si>
    <t xml:space="preserve">Aprofundamento/aumento de vestíbulo - por segmento </t>
  </si>
  <si>
    <t>Aumento de coroa clínica - por elemento</t>
  </si>
  <si>
    <t>Biópsia de boca</t>
  </si>
  <si>
    <t>Biópsia de glândula salivar</t>
  </si>
  <si>
    <t>Biópsia de lábio</t>
  </si>
  <si>
    <t>Biópsia de língua</t>
  </si>
  <si>
    <t>Biópsia de mandíbula</t>
  </si>
  <si>
    <t>Biópsia de maxila</t>
  </si>
  <si>
    <t>Bridectomia</t>
  </si>
  <si>
    <t>Bridotomia</t>
  </si>
  <si>
    <t>Cirurgia a retalho - por segmento</t>
  </si>
  <si>
    <t>Cirurgia com aplicação de aloenxertos - por segmento</t>
  </si>
  <si>
    <t xml:space="preserve">Cirurgia para torus mandibular - bilateral em uma sessão </t>
  </si>
  <si>
    <t>Cirurgia para torus mandibular - unilateral</t>
  </si>
  <si>
    <t>Cirurgia para torus palatino</t>
  </si>
  <si>
    <t>Cirurgia para tumores odontogênicos - sem reconstrução</t>
  </si>
  <si>
    <t>Cirurgia periodontal a retalho - por segmento</t>
  </si>
  <si>
    <t>Citologia esfoliativa da região BMF</t>
  </si>
  <si>
    <t>Controle de hemorragia com aplicação de agente hemostático</t>
  </si>
  <si>
    <t>Controle de hemorragia sem aplicação de agente hemostático</t>
  </si>
  <si>
    <t xml:space="preserve">Controle pós-operatório (por sessão) </t>
  </si>
  <si>
    <t>Criocirurgia de neoplasias da região BMF (por sessão)</t>
  </si>
  <si>
    <t>Crioterapia ou termoterapia (por sessão)</t>
  </si>
  <si>
    <t xml:space="preserve">Cunha proximal </t>
  </si>
  <si>
    <t>Drenagem de abscesso, hematoma e/ou flegmão da região BMF - extra oral</t>
  </si>
  <si>
    <t>Drenagem de abscesso, hematoma e/ou flegmão da região BMF - intra oral</t>
  </si>
  <si>
    <t>Enxerto com osso autógeno da linha oblíqua - por área enxertada</t>
  </si>
  <si>
    <t>Enxerto com osso autógeno do mento - por área enxertada</t>
  </si>
  <si>
    <t>Enxerto com osso liofilizado - por área enxertada</t>
  </si>
  <si>
    <t>Enxerto conjuntivo subepitelial - por elemento</t>
  </si>
  <si>
    <t>Enxerto gengival livre - por elemento</t>
  </si>
  <si>
    <t xml:space="preserve">Enxerto pediculado - por elemento </t>
  </si>
  <si>
    <t>Exérese de  mucocele</t>
  </si>
  <si>
    <t>Exérese de cistos odontológicos de mandíbula e maxila</t>
  </si>
  <si>
    <t>Exérese de lipoma em região BMF</t>
  </si>
  <si>
    <t xml:space="preserve">Exérese de rânula </t>
  </si>
  <si>
    <t xml:space="preserve">Exodontia  de raiz residual </t>
  </si>
  <si>
    <t>Exodontia a retalho</t>
  </si>
  <si>
    <t xml:space="preserve">Exodontia de permanente  </t>
  </si>
  <si>
    <t xml:space="preserve">Exodontia de permanente por indicação ortodôntica/protética </t>
  </si>
  <si>
    <t xml:space="preserve">Frenulectomia  labial </t>
  </si>
  <si>
    <t>Frenulectomia lingual</t>
  </si>
  <si>
    <t xml:space="preserve">Frenulotomia labial </t>
  </si>
  <si>
    <t xml:space="preserve">Frenulotomia lingual </t>
  </si>
  <si>
    <t>Gengivectomia - por segmento</t>
  </si>
  <si>
    <t>Gengivoplastia - por segmento</t>
  </si>
  <si>
    <t>Implante ortodôntico - por unidade</t>
  </si>
  <si>
    <t>Implante ósseo integrado - por unidade</t>
  </si>
  <si>
    <t>Implante zigomático - por unidade</t>
  </si>
  <si>
    <t>Levantamento do seio maxilar com osso autógeno</t>
  </si>
  <si>
    <t>Levantamento do seio maxilar com osso homólogo</t>
  </si>
  <si>
    <t>Levantamento do seio maxilar com osso liofilizado</t>
  </si>
  <si>
    <t>Manutenção de tratamento cirúrgico - por sessão</t>
  </si>
  <si>
    <t>Odonto-secção - por elemento</t>
  </si>
  <si>
    <t xml:space="preserve">Punção aspirativa </t>
  </si>
  <si>
    <t>Punção aspirativa orientada por imagem</t>
  </si>
  <si>
    <t>Reabertura e colocação de cicratizador implantodôntico - por unidade</t>
  </si>
  <si>
    <t>Reconstrução de sulco gengivo-labial - por segmento</t>
  </si>
  <si>
    <t>Redução cruenta de fratura álveolo dentária</t>
  </si>
  <si>
    <t>Redução incruenta de fratura álveolo dentária</t>
  </si>
  <si>
    <t>Reeducação e/ou reabilitação de distúrbios BMF - por sessão</t>
  </si>
  <si>
    <t>Reeducação e/ou reabilitação de seqüelas em traumatismos da região BMF - por sessão</t>
  </si>
  <si>
    <t>Regeneração tecidual guiada - RTG</t>
  </si>
  <si>
    <t>Reimplante dentário com contenção</t>
  </si>
  <si>
    <t>Remoção de Dente Incluso / Impactado</t>
  </si>
  <si>
    <t>Remoção de dente semi Incluso / impactado</t>
  </si>
  <si>
    <t>Remoção de dreno extra-oral</t>
  </si>
  <si>
    <t>Remoção de dreno intra-oral</t>
  </si>
  <si>
    <t>Remoção de implante não osseo integrado</t>
  </si>
  <si>
    <t>Remoção de implante ósseo integrado no seio maxilar</t>
  </si>
  <si>
    <t>Remoção de odontoma</t>
  </si>
  <si>
    <t>Remoção de tamponamento nasal</t>
  </si>
  <si>
    <t>Retirada de corpo estranho oroantral ou oronasal da região BMF</t>
  </si>
  <si>
    <t>Retirada de corpo estranho subcutâneo ou submucoso da região BMF</t>
  </si>
  <si>
    <t>Retirada dos meios de fixação da região BMF</t>
  </si>
  <si>
    <t>Sepultamento radicular (por elemento)</t>
  </si>
  <si>
    <t>Sutura de ferida na região BMF</t>
  </si>
  <si>
    <t>Tratamento cirúrgico das fistulas buco nasal ou buco sinusal</t>
  </si>
  <si>
    <t>Tratamento cirúrgico de bridas constritivas da região BMF - por lesão</t>
  </si>
  <si>
    <t xml:space="preserve">Tratamento cirúrgico dos tumores benignos dos tecidos moles - Por Lesão </t>
  </si>
  <si>
    <t xml:space="preserve">Tratamento de alveolite </t>
  </si>
  <si>
    <t>Tratamento regenerativo com enxerto de osso autógeno</t>
  </si>
  <si>
    <t>Tunelização (por elemento)</t>
  </si>
  <si>
    <t>Ulectomia</t>
  </si>
  <si>
    <t xml:space="preserve">Ulotomia </t>
  </si>
  <si>
    <t>Aparelho protetor bucal (por arcada)</t>
  </si>
  <si>
    <t>Aplicação de cariostático -1 sessão - duas arcadas</t>
  </si>
  <si>
    <t>Aplicação de selante - Técnica invasiva - por elemento</t>
  </si>
  <si>
    <t>Aplicação de selante de fóssulas e fissuras - por elemento</t>
  </si>
  <si>
    <t>Aplicação tópica de flúor - por arcada</t>
  </si>
  <si>
    <t>Aplicação tópica de verniz fluoretado (por arcada)</t>
  </si>
  <si>
    <t xml:space="preserve">Atividade educativa em saude bucal </t>
  </si>
  <si>
    <t>Ativdade educativa para pais e cuidadores</t>
  </si>
  <si>
    <t>Controle de biofilme - por sessão</t>
  </si>
  <si>
    <t>Controle de cárie incipiente - por consulta trimestral</t>
  </si>
  <si>
    <t xml:space="preserve">Profilaxia e polimento coronário </t>
  </si>
  <si>
    <t>Remineralização - por sessão</t>
  </si>
  <si>
    <t>Teste de capacidade tampão da saliva</t>
  </si>
  <si>
    <t>Teste de contagem microbiológica</t>
  </si>
  <si>
    <t>Teste de fluxo salivar</t>
  </si>
  <si>
    <t>Teste de ph salivar</t>
  </si>
  <si>
    <t>Adequação do meio bucal - por arcada</t>
  </si>
  <si>
    <t>Ajuste oclusal por desgaste seletivo (por sessão)</t>
  </si>
  <si>
    <t>Capeamento pulpar direto (excluindo restauração final)</t>
  </si>
  <si>
    <t>Clareamento de dente desvitalizado (por sessão)</t>
  </si>
  <si>
    <t>Clareamento dentário caseiro (por arcada)</t>
  </si>
  <si>
    <t>Clareamento dentário de consultório (por arcada)</t>
  </si>
  <si>
    <t>Colagem de fragmentos dentários</t>
  </si>
  <si>
    <t>Conserto em prótese total / parcial</t>
  </si>
  <si>
    <t>Coroa livre de metal sobre implante em ceramica</t>
  </si>
  <si>
    <t>Coroa livre de metal sobre implante em cerômero</t>
  </si>
  <si>
    <t>Coroa metalo Cerâmica</t>
  </si>
  <si>
    <t>Coroa metalo cerâmica sobre implante</t>
  </si>
  <si>
    <t>Coroa metalo plástica (cerômero)</t>
  </si>
  <si>
    <t>Coroa metalo-plástica sobre implante (cerômero)</t>
  </si>
  <si>
    <t>Coroa provisória (por elemento)</t>
  </si>
  <si>
    <t>Coroa provisória prensada (por elemento)</t>
  </si>
  <si>
    <t>Coroa provisória sobre implante</t>
  </si>
  <si>
    <t>Coroa provisória sobre implante em carga imediata</t>
  </si>
  <si>
    <t xml:space="preserve">Coroa total em Cerâmica Pura </t>
  </si>
  <si>
    <t>Coroa total em cerômero</t>
  </si>
  <si>
    <t>Coroa total metálica</t>
  </si>
  <si>
    <t xml:space="preserve">Curativo de demora </t>
  </si>
  <si>
    <t xml:space="preserve">Dessensibilização dentária (por segmento) </t>
  </si>
  <si>
    <t>Faceta Direta em Resina Fotopolimerizável</t>
  </si>
  <si>
    <t>Faceta em cerâmica pura</t>
  </si>
  <si>
    <t>Faceta em cerômero</t>
  </si>
  <si>
    <t>Guia cirúrgico para implantes</t>
  </si>
  <si>
    <t>Guia cirúrgico para prótese total imediata</t>
  </si>
  <si>
    <t>Imobilização dentária - decíduo ou permnente</t>
  </si>
  <si>
    <t>Intermediário protético para implantes</t>
  </si>
  <si>
    <t xml:space="preserve">Manutenção de prótese sobre implantes </t>
  </si>
  <si>
    <t>Núcleo de Preenchimento</t>
  </si>
  <si>
    <t>Núcleo Metálico Fundido</t>
  </si>
  <si>
    <t>Órtese Miorrelaxante (placa oclusal estabilizadora)</t>
  </si>
  <si>
    <t>Órtese Reposicionadora (placa oclusal reposicionadora)</t>
  </si>
  <si>
    <t>Overdenture Barra Clipe ou O'ring sobre dois implantes</t>
  </si>
  <si>
    <t>Overdenture Barra Clipe ou O'ring sobre quatro ou mais implantes</t>
  </si>
  <si>
    <t>Overdenture Barra Clipe ou O'ring sobre três implantes</t>
  </si>
  <si>
    <t>Pino pré-fabricado</t>
  </si>
  <si>
    <t>Preparo para Núcleo Intra-radicular</t>
  </si>
  <si>
    <t>Prótese fixa adesiva direta provisória (por elemento)</t>
  </si>
  <si>
    <t>Prótese fixa adesiva indireta em metalo cerâmica - por elemento</t>
  </si>
  <si>
    <t>Prótese fixa adesiva indireta em metalo-plástica - cerômero - por elemento</t>
  </si>
  <si>
    <t>Prótese parcial fixa em metalo cerâmica (por elemento)</t>
  </si>
  <si>
    <t>Prótese parcial fixa em metalo plástica - cerômero (por elemento)</t>
  </si>
  <si>
    <t>Prótese parcial fixa implanto-suportada (por elemento)</t>
  </si>
  <si>
    <t>Prótese parcial fixa provisória (por elemento)</t>
  </si>
  <si>
    <t>Prótese parcial fixa provisória em carga imediata (por elemento)</t>
  </si>
  <si>
    <t>Prótese parcial removível com encaixes de precisão ou de semi precisão</t>
  </si>
  <si>
    <t>Prótese parcial removível com grampos bilateral</t>
  </si>
  <si>
    <t>Prótese parcial removível provisória em acrílico com ou sem grampos</t>
  </si>
  <si>
    <t>Prótese total (por arcada)</t>
  </si>
  <si>
    <t>Prótese total imediata (por arcada)</t>
  </si>
  <si>
    <t>Protocolo Branemarck em carga imediata para cinco implantes (parte protética)</t>
  </si>
  <si>
    <t>Protocolo Branemarck em carga imediata para quatro implantes (parte protética)</t>
  </si>
  <si>
    <t xml:space="preserve">Protocolo Branemarck para cinco implantes </t>
  </si>
  <si>
    <t>Protocolo Branemarck para quatro implantes</t>
  </si>
  <si>
    <t>Pulpectomia - independentemente da seqüência do tratamento</t>
  </si>
  <si>
    <t>Pulpotomia - independentemente da seqüência do tratamento</t>
  </si>
  <si>
    <t>Raspagem sub-gengival para tratamento não cirúrgico da periodontite grave de alto risco - por segmento</t>
  </si>
  <si>
    <t>Raspagem sub-gengival para tratamento não cirúrgico da periodontite leve de baixo risco - por segmento</t>
  </si>
  <si>
    <t>Raspagem sub-gengival para tratamento não cirúrgico da periodontite moderada de médio risco - por segmento</t>
  </si>
  <si>
    <t>Raspagem supra-gengival para tratamento da gengivite - por arcada</t>
  </si>
  <si>
    <t xml:space="preserve">Recimentação de trabalhos protéticos </t>
  </si>
  <si>
    <t>Redução de luxação da ATM com bloqueio intermaxilar</t>
  </si>
  <si>
    <t>Redução simples de luxação da ATM</t>
  </si>
  <si>
    <t>Reembasamento de coroa provisória</t>
  </si>
  <si>
    <t>Reembasamento de prótese total ou parcial (imediato)</t>
  </si>
  <si>
    <t>Reembasamento de prótese total ou parcial (mediato)</t>
  </si>
  <si>
    <t>Remoção de Corpo Estranho Intracanal (por conduto)</t>
  </si>
  <si>
    <t>Remoção de Fatores de Retenção</t>
  </si>
  <si>
    <t>Remoção de Material Obturador Intracanal para Retratamento Endodontico</t>
  </si>
  <si>
    <t>Remoção de Núcleo Intra-radicular (por elemento)</t>
  </si>
  <si>
    <t>Remoção de trabalhos protéticos - por elementos suportes</t>
  </si>
  <si>
    <t>Restauração de Amálgama - classe I - 1 face</t>
  </si>
  <si>
    <t>Restauração de Amálgama - Classe II - 2 faces</t>
  </si>
  <si>
    <t>Restauração de Amálgama - Classe II - 3 faces</t>
  </si>
  <si>
    <t>Restauração de Amálgama - classe II - 4 faces</t>
  </si>
  <si>
    <t>Restauração de porcelana (inlay / onlay)</t>
  </si>
  <si>
    <t>Restauração em cerâmica pura - inlay e onlay</t>
  </si>
  <si>
    <t>Restauração em cerômero - inlay e onlay</t>
  </si>
  <si>
    <t xml:space="preserve">Restauração em ionômero de vidro – Classe I - 1 face </t>
  </si>
  <si>
    <t>Restauração em ionômero de vidro – Classe II - 2 faces</t>
  </si>
  <si>
    <t>Restauração em ionômero de vidro – Classe II - 3 faces</t>
  </si>
  <si>
    <t>Restauração Metálica Fundida (inlay / onlay)</t>
  </si>
  <si>
    <t>Restauração Resina Fotopolimerizável - Classe I - 1 face</t>
  </si>
  <si>
    <t>Restauração Resina Fotopolimerizável Classe II - 2 faces</t>
  </si>
  <si>
    <t>Restauração Resina Fotopolimerizável Classe II - 3 faces</t>
  </si>
  <si>
    <t>Restauração Resina Fotopolimerizável Classe II - 4 faces</t>
  </si>
  <si>
    <t xml:space="preserve">Restauração Resina Fotopolimerizável Classe III </t>
  </si>
  <si>
    <t xml:space="preserve">Restauração Resina Fotopolimerizável Classe IV </t>
  </si>
  <si>
    <t xml:space="preserve">Restauração Resina Fotopolimerizável Classe V </t>
  </si>
  <si>
    <t>Restauração Temporária/tratamento expectante</t>
  </si>
  <si>
    <t>Retratamento Endodôntico de Canino e Pré-Molar birradiculares</t>
  </si>
  <si>
    <t>Retratamento Endodôntico de Incisivo/Canino /Pré-molar uniradiculares</t>
  </si>
  <si>
    <t xml:space="preserve">Retratamento Endodôntico de Molar </t>
  </si>
  <si>
    <t xml:space="preserve">Tratamento conservador de Luxação da Articulação Têmporo-Mandibular </t>
  </si>
  <si>
    <t>Tratamento da manutenção para periodontite grave (2 em 2 meses)</t>
  </si>
  <si>
    <t>Tratamento de abscesso periodontal agudo</t>
  </si>
  <si>
    <t>Tratamento de fluorose</t>
  </si>
  <si>
    <t>Tratamento de gengivite necrosante aguda - GNA (por sessão)</t>
  </si>
  <si>
    <t>Tratamento de manutenção para periodontite leve (6 em 6 meses)</t>
  </si>
  <si>
    <t>Tratamento de manutenção para periodontite moderada (4 em 4 meses)</t>
  </si>
  <si>
    <t>Tratamento de perfuração endodôntico</t>
  </si>
  <si>
    <t>Tratamento endodôntico de canino / pré-molar - birradiculares</t>
  </si>
  <si>
    <t>Tratamento endodôntico de dentes com rizogênese Incompleta (por sessão)</t>
  </si>
  <si>
    <t>Tratamento Endodôntico de Incisivo / Canino / Pré-molar - Uni - radicular</t>
  </si>
  <si>
    <t xml:space="preserve">Tratamento Endodôntico de Molar </t>
  </si>
  <si>
    <t>Coroa de acetato</t>
  </si>
  <si>
    <t>Coroa de aço</t>
  </si>
  <si>
    <t>Coroa de policarbonato</t>
  </si>
  <si>
    <t>Exodontia de  decíduos</t>
  </si>
  <si>
    <t>Mantenedor de espaço fixo</t>
  </si>
  <si>
    <t>Mantenedor de espaço removível</t>
  </si>
  <si>
    <t>Pulpotomia em decíduo</t>
  </si>
  <si>
    <t>Restauração atraumática - por elemento</t>
  </si>
  <si>
    <t xml:space="preserve">Tratamento endodôntico em decíduos  </t>
  </si>
  <si>
    <t>Aletas Gomes</t>
  </si>
  <si>
    <t>Aparelho de Thurow</t>
  </si>
  <si>
    <t xml:space="preserve">Aparelho extra-bucal </t>
  </si>
  <si>
    <t>Aparelho Ordotôntico Fixo Estético - por arcada</t>
  </si>
  <si>
    <t>Aparelho Ordotôntico Fixo Metálico - por arcada</t>
  </si>
  <si>
    <t>Aparelho ortodontico fixo metálico parcial</t>
  </si>
  <si>
    <t>Aparelho Removível com alças Bionator invertida ou de Escheler</t>
  </si>
  <si>
    <t>Aparelho de Protração Mandibular -APM</t>
  </si>
  <si>
    <t xml:space="preserve">Arco Lingual </t>
  </si>
  <si>
    <t>Barra Transpalatina Fixa</t>
  </si>
  <si>
    <t>Barra Transpalatina Removível</t>
  </si>
  <si>
    <t>Bionator de Balters</t>
  </si>
  <si>
    <t>Blocos geminados de Clark (twinblock)</t>
  </si>
  <si>
    <t>Botão de Nance</t>
  </si>
  <si>
    <t>Contenção Fixa (por arcada)</t>
  </si>
  <si>
    <t>Disjuntor Palatino</t>
  </si>
  <si>
    <t>Distalizador de Hilgers</t>
  </si>
  <si>
    <t xml:space="preserve">Distalizador tipo Jones Jig </t>
  </si>
  <si>
    <t>Documentação eletromiográfica</t>
  </si>
  <si>
    <t xml:space="preserve">Grade Palatina Fixa </t>
  </si>
  <si>
    <t>Grade Palatina Removível</t>
  </si>
  <si>
    <t>Herbst Encapsulado</t>
  </si>
  <si>
    <t>Manutenção de Aparelho Ortodôntico</t>
  </si>
  <si>
    <t>Máscara Facial - Delaire, Tração Reversa</t>
  </si>
  <si>
    <t>Mentoneira</t>
  </si>
  <si>
    <t>Modelador elástico de Bimler</t>
  </si>
  <si>
    <t>Obtenção de modelos gnatostáticos de Planas</t>
  </si>
  <si>
    <t>Pistas diretas de Planas superior e inferior</t>
  </si>
  <si>
    <t>Pistas indiretas de Planas</t>
  </si>
  <si>
    <t>Placa de Hawley</t>
  </si>
  <si>
    <t>Placa de Hawley com torno expansor</t>
  </si>
  <si>
    <t>Placa de Schwarz</t>
  </si>
  <si>
    <t>Placa Dupla de Sanders</t>
  </si>
  <si>
    <t>Placa encapsulada de Maurício</t>
  </si>
  <si>
    <t xml:space="preserve">Placa Lábio-ativa </t>
  </si>
  <si>
    <t>Quadrihélice</t>
  </si>
  <si>
    <t>Regulador de função de Frankel</t>
  </si>
  <si>
    <t>Simões Network</t>
  </si>
  <si>
    <t>Estabelecimento de vínculo com paciente com necessidades especiais (por sessão)</t>
  </si>
  <si>
    <t>Estabelecimento de vínculo com paciente idoso com transtornos psíquicos - por sessão</t>
  </si>
  <si>
    <t>Estabelecimento de vínculo com paciente idoso independente - uma sessão</t>
  </si>
  <si>
    <t>Estabelecimento de vínculo com paciente idoso parcialmente dependente - por sessão</t>
  </si>
  <si>
    <t>Estabelecimento de vínculo com paciente idoso totalmente dependente - por sessão</t>
  </si>
  <si>
    <t>Estabelecimento de vínculo com paciente idoso, com cuidador de paciente idoso ou com cuidador de paciente com necessidades especiais</t>
  </si>
  <si>
    <t xml:space="preserve">Estabilização do paciente por meio de contenção física e/ou mecânica </t>
  </si>
  <si>
    <t xml:space="preserve">Orientação de higiene bucal para pais e/ou cuidadores </t>
  </si>
  <si>
    <t xml:space="preserve">Sedação consciente com óxido nitroso e oxigênio </t>
  </si>
  <si>
    <t>Sedação medicamentosa ambulatorial</t>
  </si>
  <si>
    <t>PROCEDIMENTOS</t>
  </si>
  <si>
    <t>Lesões de Pele e/ou Mucosa em Região Buco-Maxilo-Facial</t>
  </si>
  <si>
    <t>Biópsia de Pele, Mucosa, Tumores Superficiais, Tecido Celular Subcutâneo da Região BMF - Por Lesão</t>
  </si>
  <si>
    <t>Cauterização Química de Lesões da Região BMF- Por Lessão</t>
  </si>
  <si>
    <t>Correção de Deformidades com Expansão Tissular com uso de Expansores Teciduais ou similar na Região BMF - Por Região</t>
  </si>
  <si>
    <t>Criocirurgia (Nitrogênio Líquido ou similar) de Neoplasias de Mucosas da Região BMF - Por Lessão</t>
  </si>
  <si>
    <t>Curativo Especial Sob Anestesia da Região BMF - Por Região Topográfica</t>
  </si>
  <si>
    <t>Curetagem, Eletrocoagulação e/ou Dermoabrasão de Lesões de Pele ou Mucosa da Região BMF - Por Lesão</t>
  </si>
  <si>
    <t>Desbridamento Cirúrgico de feridas ou lesões da Região BMF - Por Lesão</t>
  </si>
  <si>
    <t>Desbridamento de Ferimentos Infectados ou Mordidas Animais na Região BMF- Por Lesão</t>
  </si>
  <si>
    <t>Enxerto de Cartilagem, Mucosa, Pele e/ou Composto da Região BMF - Por Lesão</t>
  </si>
  <si>
    <t>Enxerto de Pele Múltiplo na Região BMF</t>
  </si>
  <si>
    <t>Escalpo Parcial - Tratamento Cirúrgico</t>
  </si>
  <si>
    <t>Escalpo Total - Tratamento Cirúrgico</t>
  </si>
  <si>
    <t>Exêrese de Lesão de Pele  e Mucosa com Auto-Enxertia na Região BMF - Por Lesão</t>
  </si>
  <si>
    <t>Exêrese de Lesão de Pele e Mucosas da Região BMF- Por Lesão</t>
  </si>
  <si>
    <t xml:space="preserve">Exêrese de Tumor de Partes Moles da Região BMF - Por Lesão         </t>
  </si>
  <si>
    <t>Exêrese e Sutura de Lesões com ou sem Rotação de Retalhos da Região BMF - Por Lesão</t>
  </si>
  <si>
    <t>Extensos Ferimentos, Cicatrizes ou Tumores - Excisão e Retalhos Cutâneos na Região BMF - Por Lesão</t>
  </si>
  <si>
    <t>Extensos Ferimentos, Cicatrizes ou Tumores - Exérese e Emprego de Retalhos Cutâneos ou Músculos cruzados na Região BMF - Por Lesão</t>
  </si>
  <si>
    <t>Incisão e Drenagem de Infecções invadindo mais de um espaço fascial em Região BMF</t>
  </si>
  <si>
    <t>Infiltração Intralesional em lesão Cicatricial ou Hemangiomas da Região BMF- Por Lesão</t>
  </si>
  <si>
    <t>Plástica em Z ou W da Região BMF para reconstrução tecidual - Por Lesão</t>
  </si>
  <si>
    <t>Reconstrução com Retalhos de Gále Aponeurótica de defeitos da Região BMF - Por Lesão</t>
  </si>
  <si>
    <t>Retirada de Corpo Estranho Subcutâneo da Região BMF</t>
  </si>
  <si>
    <t>Tratamento Cirúrgico de Bridas Constrictivas da Região BMF - Por Lesão</t>
  </si>
  <si>
    <t>Tratamento Cirúrgico de Hemangiomas, Linfangiomas ou Nevus da Região BMF - Por Lesão</t>
  </si>
  <si>
    <t>Tratamento de Fístula Cutânea da Região BMF - Por Lesão</t>
  </si>
  <si>
    <t>Tratamento de Miiase Furunculóide da Região BMF</t>
  </si>
  <si>
    <t>Lesões de Boca</t>
  </si>
  <si>
    <t>Alongamento Cirúrgico do Palato Mole</t>
  </si>
  <si>
    <t>Biópsia de Glândula Salivar</t>
  </si>
  <si>
    <t>Excisão com Plástica de Vermelhão do Lábio</t>
  </si>
  <si>
    <t>Excisão com Reconstrução com ou sem Retalhos do Lábio</t>
  </si>
  <si>
    <t>Excisão de Glândulas Salivares com ou sem reconstrução à custa de retalhos</t>
  </si>
  <si>
    <t>Excisão em Cunha do Lábio</t>
  </si>
  <si>
    <t>Exêrese de Cálculo de Canal Salivar</t>
  </si>
  <si>
    <t>Exêrese de Lesão e Enxerto Cutâneo ou Mucoso em Boca</t>
  </si>
  <si>
    <t>Glossectomia Parcial</t>
  </si>
  <si>
    <t>Glossectomia Total</t>
  </si>
  <si>
    <t>Palatoplastia com Retalho ou Enxerto</t>
  </si>
  <si>
    <t>Palatoplastia Parcial</t>
  </si>
  <si>
    <t>Palatoplastia Total</t>
  </si>
  <si>
    <t>Palato-Queiloplastia</t>
  </si>
  <si>
    <t>Plastia de Ducto Salivar</t>
  </si>
  <si>
    <t>Queiloplastia para Fissura Labial do lábio</t>
  </si>
  <si>
    <t>Reconstrução de Sulco Gengivo-Labial - Por Arcada</t>
  </si>
  <si>
    <t>Reconstrução Total do Lábio</t>
  </si>
  <si>
    <t>Ressecção ou Drenagem de Abscesso Faríngeo</t>
  </si>
  <si>
    <t>Tratamento Cirúrgico de Fístula Orofacial</t>
  </si>
  <si>
    <t>Tratamento Cirúrgico de Hipertrofia do Lábio</t>
  </si>
  <si>
    <t>Tumor da Língua - Tratamento Cirúrgico</t>
  </si>
  <si>
    <t>Uvulopalatofaringoplastia</t>
  </si>
  <si>
    <t>Trauma de Face</t>
  </si>
  <si>
    <t>Correção Cirúrgica de Depressão (afundamento) da Região Frontal com enxerto ósseo ou implante</t>
  </si>
  <si>
    <t>Descompressão de Órbita, Drenagem de Hematoma, Abscesso Orbitário ou Compressão Nervosa</t>
  </si>
  <si>
    <t>Fratura Cominutativa da Mandíbula com Perda de Substância (Primeiro Tempo Cirúrgico) - Sequestrectomia, Redução Cirúrgica, Fixação Interna Rígida Temporária e Bloqueio Intermaxilar Eventual - Por lado ou região anatômica</t>
  </si>
  <si>
    <t>Fratura Cominutativa de Mandíbula - Redução Cirúrgica, Fixação Interna Rígida e Bloqueio Intermaxilar Eventual - Por lado ou região anatômica</t>
  </si>
  <si>
    <t>Fratura Cominutativa de Mandíbula com Perda de Substância (Segundo Tempo Cirúrgico) - Reconstrução com Enxerto e retalho tecidual, Redução Cirúrgica, Fixação Interna Rígida e Bloqueio Intermaxilar Eventual - Por lado ou região anatômica</t>
  </si>
  <si>
    <t>Fratura Complexa da Mandíbula com cominução ou Perda de Substância - Redução Cirúrgica, Reconstrução com Prótese total, Fixação Interna Rígida e Bloqueio Intermaxilar Eventual - Por lado ou região anatômica - Por Lado</t>
  </si>
  <si>
    <t>Fratura de Mandíbula Simples - Redução Cirúrgica, Contenção e Bloqueio Intermaxilar Eventual</t>
  </si>
  <si>
    <t>Fratura de Mandíbula Simples - Redução Cirúrgica, Fixação Ínterna Rígida e Bloqueio Intermaxilar Eventual - Por lado ou região anatômica</t>
  </si>
  <si>
    <t>Fratura de Órbita - Redução Cirúrgica com Fixação Interna Rígida</t>
  </si>
  <si>
    <t>Fratura de Órbita - Redução Cirúrgica com Fixação Interna Rígida e Enxerto Ósseo ou Implantes Específicos</t>
  </si>
  <si>
    <t>Fratura de Seio Frontal - Redução Cirúrgica, Fixação Ínterna Rígida, com ou sem enxerto - por Acesso Coronal</t>
  </si>
  <si>
    <t>Fratura de Seio Frontal - Redução Cirúrgica, Fixação Ínterna Rígida, com ou sem enxerto - por Acesso Frontal</t>
  </si>
  <si>
    <t>Fratura de Seio Frontal - Redução Cirúrgica, Fixação Interna Rígida, Tratamento para Obliteração do seio e reconstrução com Enxerto - por Acesso Coronal</t>
  </si>
  <si>
    <t>Fratura de Zigoma (Malar) - Redução Cirúrgica com Fixação Interna Rígida, com ou sem enxerto</t>
  </si>
  <si>
    <t>Fratura de Zigoma (Malar) - Redução Cirúrgica, Contensão e Bloqueio Intermaxilar Eventual</t>
  </si>
  <si>
    <t>Fratura do Arco Zigomático - Redução Cirúrgica com Fixação Interna Rígida</t>
  </si>
  <si>
    <t>Fratura do Arco Zigomático - Redução Cirúrgica e Contensão</t>
  </si>
  <si>
    <t>Fratura Le Fort III - Redução Cirúrgica, Fixação Interna Rígida e Bloqueio Intermaxilar Eventual, com ou sem enxerto</t>
  </si>
  <si>
    <t>Fratura Lefort I - Redução Cirúrgica, Contenção com Suspensão Esquelética e Bloqueio Intermaxilar Eventual</t>
  </si>
  <si>
    <t>Fratura Lefort I - Redução Cirúrgica, Fixação Ínterna Rígida e Bloqueio Intermaxilar Eventual, com ou sem enxerto</t>
  </si>
  <si>
    <t>Fratura Lefort II - Redução Cirúrgica, Contenção com Suspensão Esquelética e Bloqueio Intermaxilar Eventual</t>
  </si>
  <si>
    <t>Fratura Lefort II - Redução Cirúrgica, Fixação Interna Rígida e Bloqueio Intermaxilar Eventual, com ou sem enxerto</t>
  </si>
  <si>
    <t>Fratura Lefort III - Redução Cirúrgica, Contenção com Suspensão Esquelética e Bloqueio Intermaxilar Eventual</t>
  </si>
  <si>
    <t>Fratura Nasal - Redução Cirúrgica e Contenção com Splint Nasal e/ou Tamponamento Nasal - Por Lado</t>
  </si>
  <si>
    <t>Fratura Nasal - Redução Cirúrgica, Fixação Interna Rígida, com ou sem enxerto - Por lado</t>
  </si>
  <si>
    <t>Fratura Naso-Etmoido-Orbitária - Redução Cirúrgica através de Acesso Coronal, Fixação Interna Rígida, com ou sem enxerto, Reinserção de Ligamento Cantal Medial - Por lado</t>
  </si>
  <si>
    <t>Fratura Naso-Etmoido-Orbitária - Redução Cirúrgica, Fixação Ínterna Rígida, com ou sem enxerto - Por lado</t>
  </si>
  <si>
    <t>Fratura Naso-Etmoido-Orbitória - Redução Cirúrgica e Contenção com Splint Nasal e/ou Tamponamento Nasal - Por Lado</t>
  </si>
  <si>
    <t>Fratura Parcial da Maxila - Redução Cirúrgica com Fixação Interna Rígida e Bloqueio Intermaxilar Eventual</t>
  </si>
  <si>
    <t>Fratura Parcial da Maxila - Redução Cirúrgica, Contensão e Bloqueio Intermaxilar Eventual</t>
  </si>
  <si>
    <t>Fraturas Cominutiva de Côndilo mandibular - Remoção Cirúrgica Total e Reconstrução com Enxerto Ósseo-Cartilaginoso ou Prótese Total da ATM (Côndilo e Fossa) - Por Lado</t>
  </si>
  <si>
    <t>Fraturas de Côndilo mandibular - Redução Cirúrgica, Fixação Ínterna Rígida e Bloqueio Intermaxilar Eventual - Por lado</t>
  </si>
  <si>
    <t>Fraturas de Côndilo mandibular - Redução Cirúrgica, Fixação Ínterna Rígida por via Endoscópica e Bloqueio Intermaxilar Eventual - Por lado</t>
  </si>
  <si>
    <t>Fraturas Dento-Alveola - Redução Cirúrgica, Fixação Ínterna Rígida e Bloqueio Intermaxilar Eventual - Por lado ou região anatômica</t>
  </si>
  <si>
    <t>Fraturas Dento-Alveolar - Redução Cirúrgica, Contenção e Bloqueio Intermaxilar Eventual</t>
  </si>
  <si>
    <t>Fraturas Simples de Côndilo mandibular - Redução Cirúrgica, Contenção e Bloqueio Intermaxilar Eventual - Por lado</t>
  </si>
  <si>
    <t>Liberação Cirúrgica de Músculos Extrínsecos do Globo Ocular</t>
  </si>
  <si>
    <t>Retirada dos Meios de Fixação da Região BMF</t>
  </si>
  <si>
    <t>Tarsorrafia</t>
  </si>
  <si>
    <t>Cirurgia Funcional da ATM</t>
  </si>
  <si>
    <t>Anquilose da ATM - Ressecção Cirúrgica e Reconstrução do Disco Articular com Retalho Tecidual, Enxerto ou Implantes - Por Lado</t>
  </si>
  <si>
    <t>Anquilose da ATM - Ressecção Cirúrgica Simples - Por Lado</t>
  </si>
  <si>
    <t>Anquilose da ATM - Ressecção Cirúrgica Total (Côndilo e Fossa Articular) e Reconstrução com Enxerto Ósseo-Cartilaginoso ou Prótese Total da Articulação (Côndilo e Fossa Articular) - Por Lado</t>
  </si>
  <si>
    <t>Artrocentese da ATM - Para o Tratamento de Disfunção Articular, Sinovite, Hemoartrose ou Luxação de Disco Articular - Por Lado</t>
  </si>
  <si>
    <t>Artroplastia com ou sem discectomia para tratamento de Disfunção da ATM - Por Lado</t>
  </si>
  <si>
    <t>Artroplastia Total da ATM com Reconstrução com Enxerto Ósseo-Cartilaginoso ou Prótese Total da Articulação (Côndilo e Fossa Articular) - Por Lado</t>
  </si>
  <si>
    <t>Discectomia com Reconstrução do Disco Articular com Retalho Tecidual, Enxerto ou Implantes - Por Lado</t>
  </si>
  <si>
    <t>Fixação de Disco Articular (Discopexia) - Por Lado</t>
  </si>
  <si>
    <t>Luxação da ATM - Tratamento Cirúrgico por Atroplastia, Enxerto ou Fixação Condilar - Por Lado</t>
  </si>
  <si>
    <t>Mobilização da ATM sob anestesia geral</t>
  </si>
  <si>
    <t>Cirurgia de Deformidades Dento-Facial Congênitas ou Adquiridas</t>
  </si>
  <si>
    <t>Hemiatrofia Facial - Correção com Enxerto ósseo, Tecidos Moles ou Implante</t>
  </si>
  <si>
    <t>Osteoplastia de Ramo Mandibular para Tratamento de Deformidade Óssea Congênita ou Adquirida - Por Lado</t>
  </si>
  <si>
    <t>Osteotomia Alvéolo-Palatal para Tratamento de Deformidade Óssea Congênita ou Adquirida</t>
  </si>
  <si>
    <t>Osteotomia Basilar da Mandíbula com ou sem Lateralização do canal Mandibular para Trat. de Deformidade Óssea Congênita ou Adquirida</t>
  </si>
  <si>
    <t>Osteotomia Basilar do Mento para Tratamento de Deformidade Óssea Congênita ou Adquirida</t>
  </si>
  <si>
    <t>Osteotomia de Órbita para Tratamento de Deformidade Óssea Congênita ou Adquirida - Por Lado</t>
  </si>
  <si>
    <t>Osteotomia de Ramo Mandibular para Tratamento de Deformidade Óssea Congênita ou Adquirida - Por Lado</t>
  </si>
  <si>
    <t>Osteotomia de Zigoma para Tratamento de Deformidade Óssea Congênita ou Adquirida - Por Lado</t>
  </si>
  <si>
    <t>Osteotomia Le Fort I de Maxila para Tratamento de Deformidade Óssea Congênita ou Adquirida</t>
  </si>
  <si>
    <t>Osteotomia Le Fort II de Maxila para Tratamento de Deformidade Óssea Congênita ou Adquirida</t>
  </si>
  <si>
    <t>Osteotomia Le Fort III de Maxila para Tratamento de Deformidade Óssea Congênita ou Adquirida</t>
  </si>
  <si>
    <t>Osteotomia Maxilar ou Mandibular Medianas para Tratamento de Deformidade Óssea Congênita ou Adquirida</t>
  </si>
  <si>
    <t>Osteotomia Maxilar ou Mandibular Sub-apical para Tratamento de Deformidade Óssea Congênita ou Adquirida</t>
  </si>
  <si>
    <t>Osteotomia ou Osteoplastia Crânio-Maxilares Complexas para Tratamento de Deformidade Óssea Congênita ou Adquirida</t>
  </si>
  <si>
    <t>Osteotomia ou Osteoplastias do Arco Zigomático para Tratamento de Deformidade Óssea Congênita ou Adquirida - Por lado</t>
  </si>
  <si>
    <t>Osteotomia ou Osteoplastias Etmóido-Orbitais para Tratamento de Deformidade Óssea Congênita ou Adquirida - Por Lado</t>
  </si>
  <si>
    <t>Osteotomia segmentar da mandíbula e/ou maxila com aplicação de osteodistrator para Tratamento de Deformidade Óssea Congênita ou Adquirida - Por lado</t>
  </si>
  <si>
    <t>Reconstrução Parcial da mandíbula com Enxerto Ósseo e Fixação Interna Rígida</t>
  </si>
  <si>
    <t>Reconstrução Total da mandíbula com Enxerto Ósseo e Fixação Interna Rígida ou Prótese Total</t>
  </si>
  <si>
    <t>Rotação do Músculo Temporal para reconstrução de defeito em Região BMF</t>
  </si>
  <si>
    <t>Cistos e Tumores da Região Buco-Maxilo-Facial</t>
  </si>
  <si>
    <t>Biópsia de Mandíbula ou Maxila - Intra-Óssea</t>
  </si>
  <si>
    <t>Cistos da Região BMF - Enucleação seguido de Fixação Interna Rígida - Por Lesão</t>
  </si>
  <si>
    <t>Cistos da Região BMF - Enucleação seguido de Reconstrução com enxerto e Fixação Interna Rígida - Por Lesão</t>
  </si>
  <si>
    <t>Cistos da Região BMF - Enucleação Simples - Por Lesão</t>
  </si>
  <si>
    <t>Cistos da Região BMF - Marsupialização ou Descompressão para Posterior enucleação - Por Lesão</t>
  </si>
  <si>
    <t>Cistos da Região BMF - Ressecção Parcial da Mandibula ou Maxila com Posterior Reconstrução com Enxerto Ósseo e Fixação Interna Rígida - Por Lesão</t>
  </si>
  <si>
    <t>Cistos da Região BMF - Ressecção Total da Mandíbula ou Maxila com Posterior Reconstrução Total com Enxerto Ósseo e Fixação Interna Rígida ou Prótese Total - Por Lesão</t>
  </si>
  <si>
    <t>Maxilectomia com Exenteração de Órbita e Reconstrução com Enxerto Ósseo ou Retalho Tecidual</t>
  </si>
  <si>
    <t>Maxilectomia com Ressecção de cavidade nasal com Reconstrução com Enxerto Ósseo ou Retalho Tecidual</t>
  </si>
  <si>
    <t>Maxilectomia Parcial com Reconstrução com Enxerto Ósseo ou Retalho Tecidual</t>
  </si>
  <si>
    <t>Maxilectomia Total com Reconstrução com Enxerto Ósseo ou Retalho Tecidual</t>
  </si>
  <si>
    <t>Maxilectomia Total com Reconstrução com Enxerto Ósseo Vascularizado Microcirúrgico e Retalho Tecidual</t>
  </si>
  <si>
    <t>Ostiomielite dos Ossos da Face - Tratamento cirúrgico com Decorticação e/ou curetagem Óssea - Por Lado ou Região Anatômica</t>
  </si>
  <si>
    <t>Ostiomielite dos Ossos da Face - Tratamento cirúrgico com Ressecção Total e Fixação Interna rígida - Por Lado ou Região Anatômica</t>
  </si>
  <si>
    <t>Ostiomielite dos Ossos da Face - Tratamento cirúrgico com Ressecção Total, Enxerto e Fixação Interna rígida - Por Lado ou Região Anatômica</t>
  </si>
  <si>
    <t>Tumores Ósseos da Região BMF - Tratamento Cirúrgico por Hemi-Mandibulectomia ou Ressecção Seccional da Mandíbula, com Reconstrução Total com Enxerto ósseo ou Prótese Total - Por Lesão</t>
  </si>
  <si>
    <t>Tumores Ósseos da Região BMF - Tratamento Cirúrgico por Mandibulectomia, com Reconstrução Total com Enxerto ósseo ou Prótese Total - Por Lesão</t>
  </si>
  <si>
    <t>Tumores Ósseos da Região BMF - Tratamento Cirúrgico por Mandibulectomia, com Reconstrução Total com Enxerto ósseo Vascularizado Micro cirúrgico - Por Lesão</t>
  </si>
  <si>
    <t>Tumores Ósseos da Região BMF - Tratamento Cirúrgico por Ressecção com Margem de Segurança - Por Lesão</t>
  </si>
  <si>
    <t>Tumores Ósseos da Região BMF - Tratamento Cirúrgico por Ressecção com Margem de Segurança, Fixação Interna Rígida e/ou Enxerto Ósseo no Primeiro Tempo Cirúrgico - Por Lesão</t>
  </si>
  <si>
    <t>Tumores Ósseos da Região BMF - Tratamento Cirúrgico por Ressecção Seccional da Mandíbula com Margem de Segurança, Fixação Interna Rígida e Reconstrução com enxerto ósseo e Retalho Tecidual - Por Lesão</t>
  </si>
  <si>
    <t>Tumores Ósseos da Região BMF - Tratamento Cirúrgico por Ressecção Seccional da Mandíbula com Margem de Segurança, Fixação Interna Rígida Temporária e Retalho Tecidual - Por Lesão</t>
  </si>
  <si>
    <t>Tumores Ósseos da Região BMF - Tratamento Cirúrgico por Ressecção Simples ou Curetagem - Por Lesão</t>
  </si>
  <si>
    <t>Tumores Ósseos da Região BMF - Tratamento Conservador por Infiltração de Medicamento Intra-Lesional - Por Lesão</t>
  </si>
  <si>
    <t>Feridas de Face e outras Lesões</t>
  </si>
  <si>
    <t>Desbridamento de Tecido Desvitalizado da Região BMF</t>
  </si>
  <si>
    <t>Exérese de Cisto Dermóide, Sebáceo, Lipoma, Hemangioma sem embolização em Região BMF</t>
  </si>
  <si>
    <t>Exérese de Cisto Naso-Alveolar ou Globular em tecidos moles</t>
  </si>
  <si>
    <t>Sutura de Extensos Ferimentos em Região BMF com mais de uma área Topográfica de interresse</t>
  </si>
  <si>
    <t>Sutura de Ferida em Região BMF com necessidade de enxerto de pele ou similar</t>
  </si>
  <si>
    <t>Sutura de Ferida em Região BMF com perda de substância, desbridamento cirúrgico e retalho mio-cutâneo</t>
  </si>
  <si>
    <t>Sutura de ferida em região BMF com uma área topográfica de interesse</t>
  </si>
  <si>
    <t>Lesões dos Seios Maxilar, Cavidade Nasal  e Nariz</t>
  </si>
  <si>
    <t>Abcesso ou Hematoma de Septo Nasal - Drenagem com ou sem Anestesia Geral</t>
  </si>
  <si>
    <t>Antrostomia Maxilar Intranasal</t>
  </si>
  <si>
    <t>Biopsia de Seio Maxilar - Por Lado</t>
  </si>
  <si>
    <t>Epistaxe - Tamponamento Antero-Posterior  com ou sem anestesia geral</t>
  </si>
  <si>
    <t>Epistaxe - Tamponamento Antero-Posterior com ou sem anestesia geral</t>
  </si>
  <si>
    <t>Epistaxe - Tamponamento Nasal Anterior</t>
  </si>
  <si>
    <t>Exérese de Cistos ou Tumor do Seio Maxilar por via Endoscopica</t>
  </si>
  <si>
    <t>Exérese de Cistos ou Tumor do Seio Maxilar por via Trans-Maxilar</t>
  </si>
  <si>
    <t>Punção Maxilar Transmeática ou via Fossa Canina</t>
  </si>
  <si>
    <t>Remoção de Tamponamento Nasal</t>
  </si>
  <si>
    <t>Rinoplastia Reparadora não Estética</t>
  </si>
  <si>
    <t>Sinusectomia Maxilar Caldwell - Luc</t>
  </si>
  <si>
    <t>Tratamento de Deformidade Traumática Nasal com Enxerto ou Implante</t>
  </si>
  <si>
    <t>Turbinectomia ou Turbinoplastia - Por Lado</t>
  </si>
  <si>
    <t>Artroscopia</t>
  </si>
  <si>
    <t>Artroscopia Cirúrgica da ATM para Discectomia, Sutura Discal, Remodelação de Disco Articular, Reparação, Reforço ou Reconstrução dos Ligamentos (Discopexia), para tratamento de luxação recidivante e fixação de fraturas e outros</t>
  </si>
  <si>
    <t>Artroscopia da ATM  para Diagnóstico com ou sem Biópsia</t>
  </si>
  <si>
    <t>Artroscopia da ATM para Tratamento de Infecção, Remoção de Corpos Estranhos ou Fragmentos Livres, Sinovectomia Parcial, Plicas, Aderências, Manipulações e Desbridamentos</t>
  </si>
  <si>
    <t>Manutenção de Vias Aéreas e Hemorragia em Emergência e Urgência</t>
  </si>
  <si>
    <t>Ligadura de Grandes vasos da Região BMF e Cervical para Coibir Hemorragia em Urgência ou Emergência</t>
  </si>
  <si>
    <t>Traqueostomia de Urgência ou Emergência</t>
  </si>
  <si>
    <t>Lesões Neuro-Sensoriais</t>
  </si>
  <si>
    <t>Bloqueio Anestésico da Articulação Têmporo-Mandibular</t>
  </si>
  <si>
    <t>Bloqueio Anestésico de Nervos Cranianos</t>
  </si>
  <si>
    <t>Bloqueio de Nervo Periférico</t>
  </si>
  <si>
    <t>Exploração Cirúrgica de Nervo (Neurólise Externa)</t>
  </si>
  <si>
    <t>Extirapação de Neuroma</t>
  </si>
  <si>
    <t>Ressecção de Neuroma</t>
  </si>
  <si>
    <t>Negoc.</t>
  </si>
  <si>
    <t>2-Odont Cirur</t>
  </si>
  <si>
    <t>3-Od Prevent</t>
  </si>
  <si>
    <t>4-Odont Rest</t>
  </si>
  <si>
    <t>5-Od Pediat</t>
  </si>
  <si>
    <t>6-Ortod/Ortop</t>
  </si>
  <si>
    <t>7-Pac Espec</t>
  </si>
  <si>
    <t>Porte</t>
  </si>
  <si>
    <t xml:space="preserve"> </t>
  </si>
  <si>
    <t>Comparativo</t>
  </si>
  <si>
    <t>% Pago</t>
  </si>
  <si>
    <t>ANO</t>
  </si>
  <si>
    <t>INPC</t>
  </si>
  <si>
    <t>Valor CBHPO</t>
  </si>
  <si>
    <t>Valor Praticado</t>
  </si>
  <si>
    <t>VALOR UH</t>
  </si>
  <si>
    <t>VALOR UC</t>
  </si>
  <si>
    <t>PARA A PESQUISA, INSIRA ABAIXO O ANO DESEJADO (COM 4 DIGITOS)</t>
  </si>
  <si>
    <t>ANO PARA CONSULTA &gt;&gt;&gt;</t>
  </si>
  <si>
    <t>Código TUSS</t>
  </si>
  <si>
    <t>82001510 / 82001529</t>
  </si>
  <si>
    <t>85400050 / 85400033</t>
  </si>
  <si>
    <t>85400548 / 85400530</t>
  </si>
  <si>
    <t xml:space="preserve">85400513 / 85400521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</si>
</sst>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_-&quot;R$&quot;* #,##0.00_-;\-&quot;R$&quot;* #,##0.00_-;_-&quot;R$&quot;* &quot;-&quot;??_-;_-@_-"/>
    <numFmt numFmtId="165" formatCode="&quot;R$ &quot;#,##0.00_);[Red]\(&quot;R$ &quot;#,##0.0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theme="0"/>
      <name val="Arial"/>
      <family val="2"/>
    </font>
    <font>
      <sz val="11"/>
      <color rgb="FF0070C0"/>
      <name val="Calibri"/>
      <family val="2"/>
      <scheme val="minor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Font="1" applyAlignment="1" applyProtection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indent="1"/>
    </xf>
    <xf numFmtId="0" fontId="0" fillId="0" borderId="0" xfId="0" applyAlignment="1">
      <alignment horizontal="left" indent="1"/>
    </xf>
    <xf numFmtId="0" fontId="5" fillId="0" borderId="0" xfId="0" applyFont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0" fillId="0" borderId="0" xfId="0" applyBorder="1"/>
    <xf numFmtId="0" fontId="3" fillId="6" borderId="10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/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164" fontId="0" fillId="0" borderId="17" xfId="1" applyFont="1" applyBorder="1"/>
    <xf numFmtId="8" fontId="5" fillId="0" borderId="17" xfId="0" applyNumberFormat="1" applyFont="1" applyBorder="1" applyAlignment="1">
      <alignment horizontal="center" vertical="center"/>
    </xf>
    <xf numFmtId="164" fontId="0" fillId="0" borderId="18" xfId="1" applyFont="1" applyBorder="1"/>
    <xf numFmtId="0" fontId="5" fillId="4" borderId="17" xfId="0" applyFont="1" applyFill="1" applyBorder="1" applyAlignment="1">
      <alignment vertical="center"/>
    </xf>
    <xf numFmtId="0" fontId="5" fillId="4" borderId="17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center" vertical="center"/>
    </xf>
    <xf numFmtId="165" fontId="5" fillId="0" borderId="17" xfId="0" applyNumberFormat="1" applyFont="1" applyBorder="1" applyAlignment="1">
      <alignment vertical="center" wrapText="1"/>
    </xf>
    <xf numFmtId="0" fontId="8" fillId="4" borderId="17" xfId="0" applyFont="1" applyFill="1" applyBorder="1" applyAlignment="1">
      <alignment horizontal="center" vertical="center"/>
    </xf>
    <xf numFmtId="0" fontId="0" fillId="7" borderId="16" xfId="0" applyFill="1" applyBorder="1"/>
    <xf numFmtId="0" fontId="5" fillId="7" borderId="17" xfId="0" applyFont="1" applyFill="1" applyBorder="1" applyAlignment="1">
      <alignment vertical="center"/>
    </xf>
    <xf numFmtId="0" fontId="5" fillId="7" borderId="17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/>
    </xf>
    <xf numFmtId="164" fontId="0" fillId="7" borderId="17" xfId="1" applyFont="1" applyFill="1" applyBorder="1"/>
    <xf numFmtId="8" fontId="5" fillId="7" borderId="17" xfId="0" applyNumberFormat="1" applyFont="1" applyFill="1" applyBorder="1" applyAlignment="1">
      <alignment horizontal="center" vertical="center"/>
    </xf>
    <xf numFmtId="164" fontId="0" fillId="7" borderId="18" xfId="1" applyFont="1" applyFill="1" applyBorder="1"/>
    <xf numFmtId="165" fontId="5" fillId="7" borderId="17" xfId="0" applyNumberFormat="1" applyFont="1" applyFill="1" applyBorder="1" applyAlignment="1">
      <alignment vertical="center" wrapText="1"/>
    </xf>
    <xf numFmtId="0" fontId="0" fillId="0" borderId="19" xfId="0" applyBorder="1"/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/>
    </xf>
    <xf numFmtId="164" fontId="0" fillId="0" borderId="20" xfId="1" applyFont="1" applyBorder="1"/>
    <xf numFmtId="8" fontId="5" fillId="0" borderId="20" xfId="0" applyNumberFormat="1" applyFont="1" applyBorder="1" applyAlignment="1">
      <alignment horizontal="center" vertical="center"/>
    </xf>
    <xf numFmtId="164" fontId="0" fillId="0" borderId="21" xfId="1" applyFont="1" applyBorder="1"/>
    <xf numFmtId="0" fontId="0" fillId="7" borderId="19" xfId="0" applyFill="1" applyBorder="1"/>
    <xf numFmtId="0" fontId="5" fillId="7" borderId="20" xfId="0" applyFont="1" applyFill="1" applyBorder="1" applyAlignment="1">
      <alignment vertical="center"/>
    </xf>
    <xf numFmtId="0" fontId="5" fillId="7" borderId="20" xfId="0" applyFont="1" applyFill="1" applyBorder="1" applyAlignment="1">
      <alignment vertical="center" wrapText="1"/>
    </xf>
    <xf numFmtId="0" fontId="5" fillId="7" borderId="20" xfId="0" applyFont="1" applyFill="1" applyBorder="1" applyAlignment="1">
      <alignment horizontal="center" vertical="center"/>
    </xf>
    <xf numFmtId="164" fontId="0" fillId="7" borderId="20" xfId="1" applyFont="1" applyFill="1" applyBorder="1"/>
    <xf numFmtId="8" fontId="5" fillId="7" borderId="20" xfId="0" applyNumberFormat="1" applyFont="1" applyFill="1" applyBorder="1" applyAlignment="1">
      <alignment horizontal="center" vertical="center"/>
    </xf>
    <xf numFmtId="164" fontId="0" fillId="7" borderId="21" xfId="1" applyFont="1" applyFill="1" applyBorder="1"/>
    <xf numFmtId="0" fontId="0" fillId="7" borderId="13" xfId="0" applyFill="1" applyBorder="1"/>
    <xf numFmtId="0" fontId="5" fillId="7" borderId="14" xfId="0" applyFont="1" applyFill="1" applyBorder="1" applyAlignment="1">
      <alignment vertical="center"/>
    </xf>
    <xf numFmtId="0" fontId="5" fillId="7" borderId="14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horizontal="center" vertical="center"/>
    </xf>
    <xf numFmtId="164" fontId="0" fillId="7" borderId="14" xfId="1" applyFont="1" applyFill="1" applyBorder="1"/>
    <xf numFmtId="8" fontId="5" fillId="7" borderId="14" xfId="0" applyNumberFormat="1" applyFont="1" applyFill="1" applyBorder="1" applyAlignment="1">
      <alignment horizontal="center" vertical="center"/>
    </xf>
    <xf numFmtId="164" fontId="0" fillId="7" borderId="15" xfId="1" applyFont="1" applyFill="1" applyBorder="1"/>
    <xf numFmtId="0" fontId="0" fillId="0" borderId="13" xfId="0" applyBorder="1"/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164" fontId="0" fillId="0" borderId="14" xfId="1" applyFont="1" applyBorder="1"/>
    <xf numFmtId="8" fontId="5" fillId="0" borderId="14" xfId="0" applyNumberFormat="1" applyFont="1" applyBorder="1" applyAlignment="1">
      <alignment horizontal="center" vertical="center"/>
    </xf>
    <xf numFmtId="164" fontId="0" fillId="0" borderId="15" xfId="1" applyFont="1" applyBorder="1"/>
    <xf numFmtId="0" fontId="5" fillId="4" borderId="14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horizontal="center" vertical="center"/>
    </xf>
    <xf numFmtId="0" fontId="0" fillId="0" borderId="25" xfId="0" applyBorder="1"/>
    <xf numFmtId="0" fontId="5" fillId="0" borderId="26" xfId="0" applyFont="1" applyBorder="1" applyAlignment="1">
      <alignment vertical="center"/>
    </xf>
    <xf numFmtId="0" fontId="5" fillId="0" borderId="26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/>
    </xf>
    <xf numFmtId="164" fontId="0" fillId="0" borderId="26" xfId="1" applyFont="1" applyBorder="1"/>
    <xf numFmtId="8" fontId="5" fillId="0" borderId="26" xfId="0" applyNumberFormat="1" applyFont="1" applyBorder="1" applyAlignment="1">
      <alignment horizontal="center" vertical="center"/>
    </xf>
    <xf numFmtId="164" fontId="0" fillId="0" borderId="27" xfId="1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7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0" fillId="0" borderId="32" xfId="0" applyBorder="1" applyAlignment="1">
      <alignment horizontal="left" indent="1"/>
    </xf>
    <xf numFmtId="0" fontId="0" fillId="0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164" fontId="5" fillId="0" borderId="32" xfId="1" applyFont="1" applyBorder="1" applyAlignment="1" applyProtection="1">
      <alignment horizontal="center" vertical="center"/>
    </xf>
    <xf numFmtId="10" fontId="5" fillId="0" borderId="32" xfId="2" applyNumberFormat="1" applyFont="1" applyBorder="1" applyAlignment="1" applyProtection="1">
      <alignment horizontal="center" vertical="center"/>
    </xf>
    <xf numFmtId="0" fontId="5" fillId="0" borderId="32" xfId="0" applyFont="1" applyBorder="1" applyAlignment="1">
      <alignment horizontal="center" vertical="center"/>
    </xf>
    <xf numFmtId="8" fontId="5" fillId="0" borderId="32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left" indent="1"/>
    </xf>
    <xf numFmtId="0" fontId="5" fillId="0" borderId="34" xfId="0" applyFont="1" applyBorder="1" applyAlignment="1">
      <alignment horizontal="center" vertical="center"/>
    </xf>
    <xf numFmtId="164" fontId="5" fillId="0" borderId="34" xfId="1" applyFont="1" applyBorder="1" applyAlignment="1" applyProtection="1">
      <alignment horizontal="center" vertical="center"/>
    </xf>
    <xf numFmtId="10" fontId="5" fillId="0" borderId="34" xfId="2" applyNumberFormat="1" applyFont="1" applyBorder="1" applyAlignment="1" applyProtection="1">
      <alignment horizontal="center" vertical="center"/>
    </xf>
    <xf numFmtId="8" fontId="5" fillId="0" borderId="34" xfId="0" applyNumberFormat="1" applyFont="1" applyBorder="1" applyAlignment="1">
      <alignment horizontal="center" vertical="center"/>
    </xf>
    <xf numFmtId="0" fontId="2" fillId="8" borderId="36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left" indent="1"/>
    </xf>
    <xf numFmtId="0" fontId="0" fillId="0" borderId="37" xfId="0" applyBorder="1" applyAlignment="1">
      <alignment horizontal="center"/>
    </xf>
    <xf numFmtId="164" fontId="5" fillId="0" borderId="37" xfId="1" applyFont="1" applyBorder="1" applyAlignment="1" applyProtection="1">
      <alignment horizontal="center" vertical="center"/>
    </xf>
    <xf numFmtId="10" fontId="5" fillId="0" borderId="37" xfId="2" applyNumberFormat="1" applyFont="1" applyBorder="1" applyAlignment="1" applyProtection="1">
      <alignment horizontal="center" vertical="center"/>
    </xf>
    <xf numFmtId="0" fontId="5" fillId="0" borderId="37" xfId="0" applyFont="1" applyBorder="1" applyAlignment="1">
      <alignment horizontal="center" vertical="center"/>
    </xf>
    <xf numFmtId="8" fontId="5" fillId="0" borderId="37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left" indent="1"/>
    </xf>
    <xf numFmtId="0" fontId="5" fillId="0" borderId="36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164" fontId="5" fillId="0" borderId="36" xfId="1" applyFont="1" applyBorder="1" applyAlignment="1" applyProtection="1">
      <alignment horizontal="center" vertical="center"/>
    </xf>
    <xf numFmtId="10" fontId="5" fillId="0" borderId="36" xfId="2" applyNumberFormat="1" applyFont="1" applyBorder="1" applyAlignment="1" applyProtection="1">
      <alignment horizontal="center" vertical="center"/>
    </xf>
    <xf numFmtId="0" fontId="5" fillId="0" borderId="36" xfId="0" applyFont="1" applyBorder="1" applyAlignment="1">
      <alignment horizontal="center" vertical="center"/>
    </xf>
    <xf numFmtId="8" fontId="5" fillId="0" borderId="36" xfId="0" applyNumberFormat="1" applyFont="1" applyBorder="1" applyAlignment="1">
      <alignment horizontal="center" vertical="center"/>
    </xf>
    <xf numFmtId="0" fontId="0" fillId="9" borderId="35" xfId="0" applyFill="1" applyBorder="1" applyAlignment="1">
      <alignment horizontal="center"/>
    </xf>
    <xf numFmtId="0" fontId="0" fillId="9" borderId="36" xfId="0" applyFill="1" applyBorder="1" applyAlignment="1">
      <alignment horizontal="left" indent="1"/>
    </xf>
    <xf numFmtId="0" fontId="0" fillId="9" borderId="36" xfId="0" applyFill="1" applyBorder="1" applyAlignment="1">
      <alignment horizontal="center"/>
    </xf>
    <xf numFmtId="164" fontId="5" fillId="9" borderId="36" xfId="1" applyFont="1" applyFill="1" applyBorder="1" applyAlignment="1" applyProtection="1">
      <alignment horizontal="center" vertical="center"/>
    </xf>
    <xf numFmtId="10" fontId="5" fillId="9" borderId="36" xfId="2" applyNumberFormat="1" applyFont="1" applyFill="1" applyBorder="1" applyAlignment="1" applyProtection="1">
      <alignment horizontal="center" vertical="center"/>
    </xf>
    <xf numFmtId="0" fontId="5" fillId="9" borderId="36" xfId="0" applyFont="1" applyFill="1" applyBorder="1" applyAlignment="1">
      <alignment horizontal="center" vertical="center"/>
    </xf>
    <xf numFmtId="8" fontId="5" fillId="9" borderId="36" xfId="0" applyNumberFormat="1" applyFont="1" applyFill="1" applyBorder="1" applyAlignment="1">
      <alignment horizontal="center" vertical="center"/>
    </xf>
    <xf numFmtId="0" fontId="0" fillId="9" borderId="31" xfId="0" applyFill="1" applyBorder="1" applyAlignment="1">
      <alignment horizontal="center"/>
    </xf>
    <xf numFmtId="0" fontId="0" fillId="9" borderId="32" xfId="0" applyFill="1" applyBorder="1" applyAlignment="1">
      <alignment horizontal="left" indent="1"/>
    </xf>
    <xf numFmtId="0" fontId="0" fillId="9" borderId="32" xfId="0" applyFill="1" applyBorder="1" applyAlignment="1">
      <alignment horizontal="center"/>
    </xf>
    <xf numFmtId="164" fontId="5" fillId="9" borderId="32" xfId="1" applyFont="1" applyFill="1" applyBorder="1" applyAlignment="1" applyProtection="1">
      <alignment horizontal="center" vertical="center"/>
    </xf>
    <xf numFmtId="10" fontId="5" fillId="9" borderId="32" xfId="2" applyNumberFormat="1" applyFont="1" applyFill="1" applyBorder="1" applyAlignment="1" applyProtection="1">
      <alignment horizontal="center" vertical="center"/>
    </xf>
    <xf numFmtId="0" fontId="5" fillId="9" borderId="32" xfId="0" applyFont="1" applyFill="1" applyBorder="1" applyAlignment="1">
      <alignment horizontal="center" vertical="center"/>
    </xf>
    <xf numFmtId="8" fontId="5" fillId="9" borderId="32" xfId="0" applyNumberFormat="1" applyFont="1" applyFill="1" applyBorder="1" applyAlignment="1">
      <alignment horizontal="center" vertical="center"/>
    </xf>
    <xf numFmtId="0" fontId="0" fillId="9" borderId="38" xfId="0" applyFill="1" applyBorder="1" applyAlignment="1">
      <alignment horizontal="center"/>
    </xf>
    <xf numFmtId="0" fontId="0" fillId="9" borderId="37" xfId="0" applyFill="1" applyBorder="1" applyAlignment="1">
      <alignment horizontal="left" indent="1"/>
    </xf>
    <xf numFmtId="0" fontId="0" fillId="9" borderId="37" xfId="0" applyFill="1" applyBorder="1" applyAlignment="1">
      <alignment horizontal="center"/>
    </xf>
    <xf numFmtId="164" fontId="5" fillId="9" borderId="37" xfId="1" applyFont="1" applyFill="1" applyBorder="1" applyAlignment="1" applyProtection="1">
      <alignment horizontal="center" vertical="center"/>
    </xf>
    <xf numFmtId="10" fontId="5" fillId="9" borderId="37" xfId="2" applyNumberFormat="1" applyFont="1" applyFill="1" applyBorder="1" applyAlignment="1" applyProtection="1">
      <alignment horizontal="center" vertical="center"/>
    </xf>
    <xf numFmtId="0" fontId="5" fillId="9" borderId="37" xfId="0" applyFont="1" applyFill="1" applyBorder="1" applyAlignment="1">
      <alignment horizontal="center" vertical="center"/>
    </xf>
    <xf numFmtId="8" fontId="5" fillId="9" borderId="37" xfId="0" applyNumberFormat="1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9" borderId="39" xfId="0" applyFont="1" applyFill="1" applyBorder="1" applyAlignment="1">
      <alignment horizontal="center" vertical="center"/>
    </xf>
    <xf numFmtId="0" fontId="5" fillId="9" borderId="41" xfId="0" applyFont="1" applyFill="1" applyBorder="1" applyAlignment="1">
      <alignment horizontal="center" vertical="center"/>
    </xf>
    <xf numFmtId="0" fontId="5" fillId="9" borderId="40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164" fontId="13" fillId="0" borderId="43" xfId="1" applyFont="1" applyBorder="1" applyAlignment="1" applyProtection="1">
      <alignment vertical="center"/>
    </xf>
    <xf numFmtId="164" fontId="13" fillId="0" borderId="47" xfId="1" applyFont="1" applyBorder="1" applyAlignment="1" applyProtection="1">
      <alignment vertical="center"/>
    </xf>
    <xf numFmtId="164" fontId="13" fillId="0" borderId="45" xfId="1" applyFont="1" applyBorder="1" applyAlignment="1" applyProtection="1">
      <alignment vertical="center"/>
    </xf>
    <xf numFmtId="164" fontId="13" fillId="9" borderId="43" xfId="1" applyFont="1" applyFill="1" applyBorder="1" applyAlignment="1" applyProtection="1">
      <alignment vertical="center"/>
    </xf>
    <xf numFmtId="164" fontId="13" fillId="9" borderId="47" xfId="1" applyFont="1" applyFill="1" applyBorder="1" applyAlignment="1" applyProtection="1">
      <alignment vertical="center"/>
    </xf>
    <xf numFmtId="164" fontId="13" fillId="9" borderId="45" xfId="1" applyFont="1" applyFill="1" applyBorder="1" applyAlignment="1" applyProtection="1">
      <alignment vertical="center"/>
    </xf>
    <xf numFmtId="164" fontId="13" fillId="0" borderId="49" xfId="1" applyFont="1" applyBorder="1" applyAlignment="1" applyProtection="1">
      <alignment vertical="center"/>
    </xf>
    <xf numFmtId="8" fontId="14" fillId="0" borderId="44" xfId="0" applyNumberFormat="1" applyFont="1" applyBorder="1" applyAlignment="1">
      <alignment horizontal="center" vertical="center"/>
    </xf>
    <xf numFmtId="8" fontId="14" fillId="0" borderId="48" xfId="0" applyNumberFormat="1" applyFont="1" applyBorder="1" applyAlignment="1">
      <alignment horizontal="center" vertical="center"/>
    </xf>
    <xf numFmtId="8" fontId="14" fillId="0" borderId="46" xfId="0" applyNumberFormat="1" applyFont="1" applyBorder="1" applyAlignment="1">
      <alignment horizontal="center" vertical="center"/>
    </xf>
    <xf numFmtId="8" fontId="14" fillId="9" borderId="44" xfId="0" applyNumberFormat="1" applyFont="1" applyFill="1" applyBorder="1" applyAlignment="1">
      <alignment horizontal="center" vertical="center"/>
    </xf>
    <xf numFmtId="8" fontId="14" fillId="9" borderId="48" xfId="0" applyNumberFormat="1" applyFont="1" applyFill="1" applyBorder="1" applyAlignment="1">
      <alignment horizontal="center" vertical="center"/>
    </xf>
    <xf numFmtId="8" fontId="14" fillId="9" borderId="46" xfId="0" applyNumberFormat="1" applyFont="1" applyFill="1" applyBorder="1" applyAlignment="1">
      <alignment horizontal="center" vertical="center"/>
    </xf>
    <xf numFmtId="8" fontId="14" fillId="0" borderId="50" xfId="0" applyNumberFormat="1" applyFont="1" applyBorder="1" applyAlignment="1">
      <alignment horizontal="center" vertical="center"/>
    </xf>
    <xf numFmtId="0" fontId="0" fillId="0" borderId="0" xfId="0" applyProtection="1"/>
    <xf numFmtId="0" fontId="3" fillId="10" borderId="0" xfId="0" applyFont="1" applyFill="1" applyAlignment="1" applyProtection="1">
      <alignment horizontal="center"/>
      <protection locked="0"/>
    </xf>
    <xf numFmtId="0" fontId="5" fillId="0" borderId="0" xfId="0" applyFont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 applyProtection="1">
      <alignment horizontal="center" vertical="center"/>
    </xf>
    <xf numFmtId="0" fontId="4" fillId="3" borderId="36" xfId="0" applyFont="1" applyFill="1" applyBorder="1" applyAlignment="1">
      <alignment horizontal="center" wrapText="1"/>
    </xf>
    <xf numFmtId="0" fontId="4" fillId="3" borderId="37" xfId="0" applyFont="1" applyFill="1" applyBorder="1" applyAlignment="1">
      <alignment horizontal="center" wrapText="1"/>
    </xf>
    <xf numFmtId="0" fontId="4" fillId="3" borderId="29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 wrapText="1"/>
    </xf>
    <xf numFmtId="0" fontId="4" fillId="3" borderId="40" xfId="0" applyFont="1" applyFill="1" applyBorder="1" applyAlignment="1">
      <alignment horizontal="center" wrapText="1"/>
    </xf>
    <xf numFmtId="0" fontId="12" fillId="2" borderId="43" xfId="0" applyFont="1" applyFill="1" applyBorder="1" applyAlignment="1">
      <alignment horizontal="center" wrapText="1"/>
    </xf>
    <xf numFmtId="0" fontId="12" fillId="2" borderId="45" xfId="0" applyFont="1" applyFill="1" applyBorder="1" applyAlignment="1">
      <alignment horizont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D12"/>
  <sheetViews>
    <sheetView workbookViewId="0">
      <selection activeCell="D6" sqref="D6"/>
    </sheetView>
  </sheetViews>
  <sheetFormatPr defaultRowHeight="15" x14ac:dyDescent="0.25"/>
  <sheetData>
    <row r="1" spans="1:4" ht="15.75" thickBot="1" x14ac:dyDescent="0.3">
      <c r="A1" s="17" t="s">
        <v>515</v>
      </c>
      <c r="B1" s="18" t="s">
        <v>2</v>
      </c>
      <c r="C1" s="18" t="s">
        <v>10</v>
      </c>
      <c r="D1" s="19" t="s">
        <v>516</v>
      </c>
    </row>
    <row r="2" spans="1:4" x14ac:dyDescent="0.25">
      <c r="A2" s="20">
        <v>2017</v>
      </c>
      <c r="B2" s="21">
        <v>0.96</v>
      </c>
      <c r="C2" s="21">
        <v>0.46</v>
      </c>
      <c r="D2" s="22">
        <v>3.56</v>
      </c>
    </row>
    <row r="3" spans="1:4" x14ac:dyDescent="0.25">
      <c r="A3" s="23">
        <v>2018</v>
      </c>
      <c r="B3" s="7">
        <v>0.99</v>
      </c>
      <c r="C3" s="7">
        <v>0.48</v>
      </c>
      <c r="D3" s="24">
        <v>3.1602000000000001</v>
      </c>
    </row>
    <row r="4" spans="1:4" x14ac:dyDescent="0.25">
      <c r="A4" s="23">
        <v>2019</v>
      </c>
      <c r="B4" s="7">
        <v>1.02</v>
      </c>
      <c r="C4" s="7">
        <v>0.49</v>
      </c>
      <c r="D4" s="24">
        <v>2.3466</v>
      </c>
    </row>
    <row r="5" spans="1:4" ht="15.75" thickBot="1" x14ac:dyDescent="0.3">
      <c r="A5" s="25">
        <v>2020</v>
      </c>
      <c r="B5" s="26">
        <v>1.04</v>
      </c>
      <c r="C5" s="26">
        <v>0.5</v>
      </c>
      <c r="D5" s="27"/>
    </row>
    <row r="12" spans="1:4" ht="10.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tabColor rgb="FFFFFF00"/>
  </sheetPr>
  <dimension ref="A1:C2"/>
  <sheetViews>
    <sheetView showGridLines="0" workbookViewId="0">
      <selection activeCell="B3" sqref="B3"/>
    </sheetView>
  </sheetViews>
  <sheetFormatPr defaultRowHeight="15" x14ac:dyDescent="0.25"/>
  <cols>
    <col min="1" max="1" width="26.42578125" style="165" customWidth="1"/>
    <col min="2" max="2" width="45.7109375" style="165" customWidth="1"/>
    <col min="3" max="3" width="33" style="165" customWidth="1"/>
    <col min="4" max="16384" width="9.140625" style="165"/>
  </cols>
  <sheetData>
    <row r="1" spans="1:3" ht="58.5" customHeight="1" x14ac:dyDescent="0.25">
      <c r="A1" s="169" t="s">
        <v>521</v>
      </c>
      <c r="B1" s="169"/>
      <c r="C1" s="169"/>
    </row>
    <row r="2" spans="1:3" x14ac:dyDescent="0.25">
      <c r="A2" s="165" t="s">
        <v>522</v>
      </c>
      <c r="B2" s="166">
        <v>2020</v>
      </c>
    </row>
  </sheetData>
  <sheetProtection algorithmName="SHA-512" hashValue="TPiZnlgQ3rkvo6o9LztnNJI1CToJCW6i4uqVh0qJa5N7RHQYTrZ/YI+0VvIzFOKlJVhznisT+4TqHc7NI8miTw==" saltValue="qXeApcncNlTufZsquXLk9A==" spinCount="100000" sheet="1" objects="1" scenarios="1"/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M314"/>
  <sheetViews>
    <sheetView zoomScale="85" zoomScaleNormal="85" workbookViewId="0">
      <selection activeCell="N12" sqref="N12"/>
    </sheetView>
  </sheetViews>
  <sheetFormatPr defaultColWidth="9.28515625" defaultRowHeight="15" x14ac:dyDescent="0.25"/>
  <cols>
    <col min="1" max="1" width="11.7109375" style="16" bestFit="1" customWidth="1"/>
    <col min="2" max="2" width="17.42578125" style="16" bestFit="1" customWidth="1"/>
    <col min="3" max="3" width="77.28515625" style="16" customWidth="1"/>
    <col min="4" max="4" width="8.7109375" style="16" customWidth="1"/>
    <col min="5" max="5" width="5" style="16" bestFit="1" customWidth="1"/>
    <col min="6" max="6" width="11.7109375" style="16" bestFit="1" customWidth="1"/>
    <col min="7" max="7" width="4" style="16" bestFit="1" customWidth="1"/>
    <col min="8" max="8" width="10.140625" style="16" bestFit="1" customWidth="1"/>
    <col min="9" max="9" width="11.5703125" style="16" bestFit="1" customWidth="1"/>
    <col min="10" max="10" width="15" style="16" bestFit="1" customWidth="1"/>
    <col min="11" max="11" width="11.5703125" style="16" bestFit="1" customWidth="1"/>
    <col min="12" max="12" width="15.140625" style="16" bestFit="1" customWidth="1"/>
    <col min="13" max="13" width="15.140625" style="16" customWidth="1"/>
    <col min="14" max="16384" width="9.28515625" style="16"/>
  </cols>
  <sheetData>
    <row r="1" spans="1:13" customFormat="1" x14ac:dyDescent="0.25">
      <c r="A1" s="176" t="s">
        <v>0</v>
      </c>
      <c r="B1" s="178" t="s">
        <v>7</v>
      </c>
      <c r="C1" s="178" t="s">
        <v>1</v>
      </c>
      <c r="D1" s="172" t="s">
        <v>515</v>
      </c>
      <c r="E1" s="172" t="s">
        <v>2</v>
      </c>
      <c r="F1" s="91">
        <f>VLOOKUP('ESCOLHER ANO'!B2,PARAMETROS_UH_UC_CBHPO!A:C,2,0)</f>
        <v>1.04</v>
      </c>
      <c r="G1" s="172" t="s">
        <v>10</v>
      </c>
      <c r="H1" s="91">
        <f>VLOOKUP('ESCOLHER ANO'!B2,PARAMETROS_UH_UC_CBHPO!A:C,3,0)</f>
        <v>0.5</v>
      </c>
      <c r="I1" s="172" t="s">
        <v>3</v>
      </c>
      <c r="J1" s="172" t="s">
        <v>4</v>
      </c>
      <c r="K1" s="172" t="s">
        <v>5</v>
      </c>
      <c r="L1" s="174" t="s">
        <v>6</v>
      </c>
      <c r="M1" s="170" t="s">
        <v>523</v>
      </c>
    </row>
    <row r="2" spans="1:13" customFormat="1" x14ac:dyDescent="0.25">
      <c r="A2" s="177"/>
      <c r="B2" s="179"/>
      <c r="C2" s="179"/>
      <c r="D2" s="173"/>
      <c r="E2" s="173"/>
      <c r="F2" s="90" t="s">
        <v>519</v>
      </c>
      <c r="G2" s="173"/>
      <c r="H2" s="90" t="s">
        <v>520</v>
      </c>
      <c r="I2" s="173"/>
      <c r="J2" s="173"/>
      <c r="K2" s="173"/>
      <c r="L2" s="175"/>
      <c r="M2" s="171"/>
    </row>
    <row r="3" spans="1:13" customFormat="1" x14ac:dyDescent="0.25">
      <c r="A3" s="28"/>
      <c r="B3" s="29" t="s">
        <v>8</v>
      </c>
      <c r="C3" s="30" t="s">
        <v>9</v>
      </c>
      <c r="D3" s="89">
        <f>'ESCOLHER ANO'!B2</f>
        <v>2020</v>
      </c>
      <c r="E3" s="31">
        <v>80</v>
      </c>
      <c r="F3" s="32">
        <f t="shared" ref="F3:F34" si="0">E3*SUBSTITUTE($F$1,".",",")</f>
        <v>83.2</v>
      </c>
      <c r="G3" s="31">
        <v>10</v>
      </c>
      <c r="H3" s="32">
        <f>G3*SUBSTITUTE($H$1,".",",")</f>
        <v>5</v>
      </c>
      <c r="I3" s="33" t="s">
        <v>11</v>
      </c>
      <c r="J3" s="33" t="s">
        <v>11</v>
      </c>
      <c r="K3" s="31" t="s">
        <v>12</v>
      </c>
      <c r="L3" s="34">
        <f>IF(ISNUMBER(F3 + H3 + IF(K3&lt;&gt;"Percentual",+(F3*K3/100))),F3 + H3 + IF(K3&lt;&gt;"Percentual",+(F3*K3/100)), "Entre com números")</f>
        <v>88.2</v>
      </c>
      <c r="M3" s="7">
        <v>81000014</v>
      </c>
    </row>
    <row r="4" spans="1:13" customFormat="1" x14ac:dyDescent="0.25">
      <c r="A4" s="28"/>
      <c r="B4" s="29" t="s">
        <v>8</v>
      </c>
      <c r="C4" s="30" t="s">
        <v>13</v>
      </c>
      <c r="D4" s="31">
        <f>'ESCOLHER ANO'!B$2</f>
        <v>2020</v>
      </c>
      <c r="E4" s="31">
        <v>100</v>
      </c>
      <c r="F4" s="32">
        <f t="shared" si="0"/>
        <v>104</v>
      </c>
      <c r="G4" s="31">
        <v>10</v>
      </c>
      <c r="H4" s="32">
        <f t="shared" ref="H4:H66" si="1">G4*SUBSTITUTE($H$1,".",",")</f>
        <v>5</v>
      </c>
      <c r="I4" s="33" t="s">
        <v>11</v>
      </c>
      <c r="J4" s="33" t="s">
        <v>11</v>
      </c>
      <c r="K4" s="31" t="s">
        <v>12</v>
      </c>
      <c r="L4" s="34">
        <f>IF(ISNUMBER(F4 + H4 + IF(K4&lt;&gt;"Percentual",+(F4*K4/100))),F4 + H4 + IF(K4&lt;&gt;"Percentual",+(F4*K4/100)), "Entre com números")</f>
        <v>109</v>
      </c>
      <c r="M4" s="7">
        <v>81000030</v>
      </c>
    </row>
    <row r="5" spans="1:13" customFormat="1" x14ac:dyDescent="0.25">
      <c r="A5" s="28"/>
      <c r="B5" s="29" t="s">
        <v>8</v>
      </c>
      <c r="C5" s="29" t="s">
        <v>14</v>
      </c>
      <c r="D5" s="31">
        <f>'ESCOLHER ANO'!B$2</f>
        <v>2020</v>
      </c>
      <c r="E5" s="31">
        <v>100</v>
      </c>
      <c r="F5" s="32">
        <f t="shared" si="0"/>
        <v>104</v>
      </c>
      <c r="G5" s="31">
        <v>10</v>
      </c>
      <c r="H5" s="32">
        <f t="shared" si="1"/>
        <v>5</v>
      </c>
      <c r="I5" s="33" t="s">
        <v>11</v>
      </c>
      <c r="J5" s="33" t="s">
        <v>11</v>
      </c>
      <c r="K5" s="31" t="s">
        <v>12</v>
      </c>
      <c r="L5" s="34">
        <f t="shared" ref="L5:L66" si="2">IF(ISNUMBER(F5 + H5 + IF(K5&lt;&gt;"Percentual",+(F5*K5/100))),F5 + H5 + IF(K5&lt;&gt;"Percentual",+(F5*K5/100)), "Entre com números")</f>
        <v>109</v>
      </c>
      <c r="M5" s="7">
        <v>81000065</v>
      </c>
    </row>
    <row r="6" spans="1:13" customFormat="1" x14ac:dyDescent="0.25">
      <c r="A6" s="28"/>
      <c r="B6" s="29" t="s">
        <v>8</v>
      </c>
      <c r="C6" s="30" t="s">
        <v>15</v>
      </c>
      <c r="D6" s="31">
        <f>'ESCOLHER ANO'!B$2</f>
        <v>2020</v>
      </c>
      <c r="E6" s="31">
        <v>100</v>
      </c>
      <c r="F6" s="32">
        <f t="shared" si="0"/>
        <v>104</v>
      </c>
      <c r="G6" s="31">
        <v>10</v>
      </c>
      <c r="H6" s="32">
        <f t="shared" si="1"/>
        <v>5</v>
      </c>
      <c r="I6" s="33" t="s">
        <v>11</v>
      </c>
      <c r="J6" s="33" t="s">
        <v>11</v>
      </c>
      <c r="K6" s="31" t="s">
        <v>12</v>
      </c>
      <c r="L6" s="34">
        <f t="shared" si="2"/>
        <v>109</v>
      </c>
      <c r="M6" s="7">
        <v>81000073</v>
      </c>
    </row>
    <row r="7" spans="1:13" customFormat="1" x14ac:dyDescent="0.25">
      <c r="A7" s="28"/>
      <c r="B7" s="29" t="s">
        <v>8</v>
      </c>
      <c r="C7" s="29" t="s">
        <v>16</v>
      </c>
      <c r="D7" s="31">
        <f>'ESCOLHER ANO'!B$2</f>
        <v>2020</v>
      </c>
      <c r="E7" s="31">
        <v>110</v>
      </c>
      <c r="F7" s="32">
        <f t="shared" si="0"/>
        <v>114.4</v>
      </c>
      <c r="G7" s="31">
        <v>25</v>
      </c>
      <c r="H7" s="32">
        <f t="shared" si="1"/>
        <v>12.5</v>
      </c>
      <c r="I7" s="33" t="s">
        <v>11</v>
      </c>
      <c r="J7" s="33" t="s">
        <v>11</v>
      </c>
      <c r="K7" s="31" t="s">
        <v>12</v>
      </c>
      <c r="L7" s="34">
        <f t="shared" si="2"/>
        <v>126.9</v>
      </c>
      <c r="M7" s="7">
        <v>81000111</v>
      </c>
    </row>
    <row r="8" spans="1:13" customFormat="1" x14ac:dyDescent="0.25">
      <c r="A8" s="28"/>
      <c r="B8" s="29" t="s">
        <v>8</v>
      </c>
      <c r="C8" s="29" t="s">
        <v>17</v>
      </c>
      <c r="D8" s="31">
        <f>'ESCOLHER ANO'!B$2</f>
        <v>2020</v>
      </c>
      <c r="E8" s="31">
        <v>110</v>
      </c>
      <c r="F8" s="32">
        <f t="shared" si="0"/>
        <v>114.4</v>
      </c>
      <c r="G8" s="31">
        <v>25</v>
      </c>
      <c r="H8" s="32">
        <f t="shared" si="1"/>
        <v>12.5</v>
      </c>
      <c r="I8" s="33" t="s">
        <v>11</v>
      </c>
      <c r="J8" s="33" t="s">
        <v>11</v>
      </c>
      <c r="K8" s="31" t="s">
        <v>12</v>
      </c>
      <c r="L8" s="34">
        <f t="shared" si="2"/>
        <v>126.9</v>
      </c>
      <c r="M8" s="7">
        <v>81000138</v>
      </c>
    </row>
    <row r="9" spans="1:13" customFormat="1" x14ac:dyDescent="0.25">
      <c r="A9" s="28"/>
      <c r="B9" s="35" t="s">
        <v>8</v>
      </c>
      <c r="C9" s="36" t="s">
        <v>18</v>
      </c>
      <c r="D9" s="31">
        <f>'ESCOLHER ANO'!B$2</f>
        <v>2020</v>
      </c>
      <c r="E9" s="37">
        <v>110</v>
      </c>
      <c r="F9" s="32">
        <f t="shared" si="0"/>
        <v>114.4</v>
      </c>
      <c r="G9" s="37">
        <v>25</v>
      </c>
      <c r="H9" s="32">
        <f t="shared" si="1"/>
        <v>12.5</v>
      </c>
      <c r="I9" s="33" t="s">
        <v>11</v>
      </c>
      <c r="J9" s="33" t="s">
        <v>11</v>
      </c>
      <c r="K9" s="31" t="s">
        <v>12</v>
      </c>
      <c r="L9" s="34">
        <f t="shared" si="2"/>
        <v>126.9</v>
      </c>
      <c r="M9" s="7">
        <v>81000154</v>
      </c>
    </row>
    <row r="10" spans="1:13" customFormat="1" x14ac:dyDescent="0.25">
      <c r="A10" s="28"/>
      <c r="B10" s="29" t="s">
        <v>8</v>
      </c>
      <c r="C10" s="30" t="s">
        <v>19</v>
      </c>
      <c r="D10" s="31">
        <f>'ESCOLHER ANO'!B$2</f>
        <v>2020</v>
      </c>
      <c r="E10" s="31">
        <v>110</v>
      </c>
      <c r="F10" s="32">
        <f t="shared" si="0"/>
        <v>114.4</v>
      </c>
      <c r="G10" s="31">
        <v>25</v>
      </c>
      <c r="H10" s="32">
        <f t="shared" si="1"/>
        <v>12.5</v>
      </c>
      <c r="I10" s="33" t="s">
        <v>11</v>
      </c>
      <c r="J10" s="33" t="s">
        <v>11</v>
      </c>
      <c r="K10" s="31" t="s">
        <v>12</v>
      </c>
      <c r="L10" s="34">
        <f t="shared" si="2"/>
        <v>126.9</v>
      </c>
      <c r="M10" s="7">
        <v>81000170</v>
      </c>
    </row>
    <row r="11" spans="1:13" customFormat="1" x14ac:dyDescent="0.25">
      <c r="A11" s="28"/>
      <c r="B11" s="29" t="s">
        <v>8</v>
      </c>
      <c r="C11" s="38" t="s">
        <v>20</v>
      </c>
      <c r="D11" s="31">
        <f>'ESCOLHER ANO'!B$2</f>
        <v>2020</v>
      </c>
      <c r="E11" s="31">
        <v>200</v>
      </c>
      <c r="F11" s="32">
        <f t="shared" si="0"/>
        <v>208</v>
      </c>
      <c r="G11" s="31">
        <v>20</v>
      </c>
      <c r="H11" s="32">
        <f t="shared" si="1"/>
        <v>10</v>
      </c>
      <c r="I11" s="33" t="s">
        <v>11</v>
      </c>
      <c r="J11" s="33" t="s">
        <v>11</v>
      </c>
      <c r="K11" s="31" t="s">
        <v>12</v>
      </c>
      <c r="L11" s="34">
        <f t="shared" si="2"/>
        <v>218</v>
      </c>
      <c r="M11" s="7">
        <v>81000189</v>
      </c>
    </row>
    <row r="12" spans="1:13" customFormat="1" x14ac:dyDescent="0.25">
      <c r="A12" s="28"/>
      <c r="B12" s="29" t="s">
        <v>8</v>
      </c>
      <c r="C12" s="30" t="s">
        <v>21</v>
      </c>
      <c r="D12" s="31">
        <f>'ESCOLHER ANO'!B$2</f>
        <v>2020</v>
      </c>
      <c r="E12" s="31">
        <v>150</v>
      </c>
      <c r="F12" s="32">
        <f t="shared" si="0"/>
        <v>156</v>
      </c>
      <c r="G12" s="31">
        <v>45</v>
      </c>
      <c r="H12" s="32">
        <f t="shared" si="1"/>
        <v>22.5</v>
      </c>
      <c r="I12" s="33" t="s">
        <v>11</v>
      </c>
      <c r="J12" s="33" t="s">
        <v>11</v>
      </c>
      <c r="K12" s="31" t="s">
        <v>12</v>
      </c>
      <c r="L12" s="34">
        <f t="shared" si="2"/>
        <v>178.5</v>
      </c>
      <c r="M12" s="7">
        <v>81000219</v>
      </c>
    </row>
    <row r="13" spans="1:13" customFormat="1" x14ac:dyDescent="0.25">
      <c r="A13" s="28"/>
      <c r="B13" s="29" t="s">
        <v>8</v>
      </c>
      <c r="C13" s="30" t="s">
        <v>22</v>
      </c>
      <c r="D13" s="31">
        <f>'ESCOLHER ANO'!B$2</f>
        <v>2020</v>
      </c>
      <c r="E13" s="31">
        <v>130</v>
      </c>
      <c r="F13" s="32">
        <f t="shared" si="0"/>
        <v>135.20000000000002</v>
      </c>
      <c r="G13" s="31">
        <v>20</v>
      </c>
      <c r="H13" s="32">
        <f t="shared" si="1"/>
        <v>10</v>
      </c>
      <c r="I13" s="33" t="s">
        <v>11</v>
      </c>
      <c r="J13" s="33" t="s">
        <v>11</v>
      </c>
      <c r="K13" s="31" t="s">
        <v>12</v>
      </c>
      <c r="L13" s="34">
        <f t="shared" si="2"/>
        <v>145.20000000000002</v>
      </c>
      <c r="M13" s="7">
        <v>81000197</v>
      </c>
    </row>
    <row r="14" spans="1:13" customFormat="1" x14ac:dyDescent="0.25">
      <c r="A14" s="28"/>
      <c r="B14" s="29" t="s">
        <v>8</v>
      </c>
      <c r="C14" s="30" t="s">
        <v>23</v>
      </c>
      <c r="D14" s="31">
        <f>'ESCOLHER ANO'!B$2</f>
        <v>2020</v>
      </c>
      <c r="E14" s="31">
        <v>130</v>
      </c>
      <c r="F14" s="32">
        <f t="shared" si="0"/>
        <v>135.20000000000002</v>
      </c>
      <c r="G14" s="31">
        <v>20</v>
      </c>
      <c r="H14" s="32">
        <f t="shared" si="1"/>
        <v>10</v>
      </c>
      <c r="I14" s="33" t="s">
        <v>11</v>
      </c>
      <c r="J14" s="33" t="s">
        <v>11</v>
      </c>
      <c r="K14" s="31" t="s">
        <v>12</v>
      </c>
      <c r="L14" s="34">
        <f t="shared" si="2"/>
        <v>145.20000000000002</v>
      </c>
      <c r="M14" s="7">
        <v>81000200</v>
      </c>
    </row>
    <row r="15" spans="1:13" customFormat="1" x14ac:dyDescent="0.25">
      <c r="A15" s="28"/>
      <c r="B15" s="29" t="s">
        <v>8</v>
      </c>
      <c r="C15" s="30" t="s">
        <v>24</v>
      </c>
      <c r="D15" s="31">
        <f>'ESCOLHER ANO'!B$2</f>
        <v>2020</v>
      </c>
      <c r="E15" s="31">
        <v>130</v>
      </c>
      <c r="F15" s="32">
        <f t="shared" si="0"/>
        <v>135.20000000000002</v>
      </c>
      <c r="G15" s="31">
        <v>20</v>
      </c>
      <c r="H15" s="32">
        <f t="shared" si="1"/>
        <v>10</v>
      </c>
      <c r="I15" s="33" t="s">
        <v>11</v>
      </c>
      <c r="J15" s="33" t="s">
        <v>11</v>
      </c>
      <c r="K15" s="31" t="s">
        <v>12</v>
      </c>
      <c r="L15" s="34">
        <f t="shared" si="2"/>
        <v>145.20000000000002</v>
      </c>
      <c r="M15" s="7">
        <v>81000235</v>
      </c>
    </row>
    <row r="16" spans="1:13" customFormat="1" x14ac:dyDescent="0.25">
      <c r="A16" s="28"/>
      <c r="B16" s="29" t="s">
        <v>8</v>
      </c>
      <c r="C16" s="30" t="s">
        <v>25</v>
      </c>
      <c r="D16" s="31">
        <f>'ESCOLHER ANO'!B$2</f>
        <v>2020</v>
      </c>
      <c r="E16" s="31">
        <v>120</v>
      </c>
      <c r="F16" s="32">
        <f t="shared" si="0"/>
        <v>124.80000000000001</v>
      </c>
      <c r="G16" s="31">
        <v>20</v>
      </c>
      <c r="H16" s="32">
        <f t="shared" si="1"/>
        <v>10</v>
      </c>
      <c r="I16" s="33" t="s">
        <v>504</v>
      </c>
      <c r="J16" s="33" t="s">
        <v>504</v>
      </c>
      <c r="K16" s="31" t="s">
        <v>12</v>
      </c>
      <c r="L16" s="34">
        <f t="shared" si="2"/>
        <v>134.80000000000001</v>
      </c>
      <c r="M16" s="7">
        <v>81000243</v>
      </c>
    </row>
    <row r="17" spans="1:13" customFormat="1" x14ac:dyDescent="0.25">
      <c r="A17" s="28"/>
      <c r="B17" s="29" t="s">
        <v>8</v>
      </c>
      <c r="C17" s="30" t="s">
        <v>26</v>
      </c>
      <c r="D17" s="31">
        <f>'ESCOLHER ANO'!B$2</f>
        <v>2020</v>
      </c>
      <c r="E17" s="39">
        <v>110</v>
      </c>
      <c r="F17" s="32">
        <f t="shared" si="0"/>
        <v>114.4</v>
      </c>
      <c r="G17" s="39">
        <v>25</v>
      </c>
      <c r="H17" s="32">
        <f t="shared" si="1"/>
        <v>12.5</v>
      </c>
      <c r="I17" s="33" t="s">
        <v>11</v>
      </c>
      <c r="J17" s="33" t="s">
        <v>11</v>
      </c>
      <c r="K17" s="31" t="s">
        <v>12</v>
      </c>
      <c r="L17" s="34">
        <f t="shared" si="2"/>
        <v>126.9</v>
      </c>
      <c r="M17" s="7">
        <v>81000260</v>
      </c>
    </row>
    <row r="18" spans="1:13" customFormat="1" x14ac:dyDescent="0.25">
      <c r="A18" s="28"/>
      <c r="B18" s="29" t="s">
        <v>8</v>
      </c>
      <c r="C18" s="30" t="s">
        <v>27</v>
      </c>
      <c r="D18" s="31">
        <f>'ESCOLHER ANO'!B$2</f>
        <v>2020</v>
      </c>
      <c r="E18" s="31">
        <v>10</v>
      </c>
      <c r="F18" s="32">
        <f t="shared" si="0"/>
        <v>10.4</v>
      </c>
      <c r="G18" s="31">
        <v>5</v>
      </c>
      <c r="H18" s="32">
        <f t="shared" si="1"/>
        <v>2.5</v>
      </c>
      <c r="I18" s="33" t="s">
        <v>11</v>
      </c>
      <c r="J18" s="33" t="s">
        <v>11</v>
      </c>
      <c r="K18" s="31" t="s">
        <v>12</v>
      </c>
      <c r="L18" s="34">
        <f t="shared" si="2"/>
        <v>12.9</v>
      </c>
      <c r="M18" s="7">
        <v>81000278</v>
      </c>
    </row>
    <row r="19" spans="1:13" customFormat="1" x14ac:dyDescent="0.25">
      <c r="A19" s="28"/>
      <c r="B19" s="29" t="s">
        <v>8</v>
      </c>
      <c r="C19" s="30" t="s">
        <v>28</v>
      </c>
      <c r="D19" s="31">
        <f>'ESCOLHER ANO'!B$2</f>
        <v>2020</v>
      </c>
      <c r="E19" s="31">
        <v>40</v>
      </c>
      <c r="F19" s="32">
        <f t="shared" si="0"/>
        <v>41.6</v>
      </c>
      <c r="G19" s="31">
        <v>25</v>
      </c>
      <c r="H19" s="32">
        <f t="shared" si="1"/>
        <v>12.5</v>
      </c>
      <c r="I19" s="33" t="s">
        <v>11</v>
      </c>
      <c r="J19" s="33" t="s">
        <v>11</v>
      </c>
      <c r="K19" s="31" t="s">
        <v>12</v>
      </c>
      <c r="L19" s="34">
        <f t="shared" si="2"/>
        <v>54.1</v>
      </c>
      <c r="M19" s="7">
        <v>81000308</v>
      </c>
    </row>
    <row r="20" spans="1:13" customFormat="1" x14ac:dyDescent="0.25">
      <c r="A20" s="28"/>
      <c r="B20" s="29" t="s">
        <v>8</v>
      </c>
      <c r="C20" s="30" t="s">
        <v>29</v>
      </c>
      <c r="D20" s="31">
        <f>'ESCOLHER ANO'!B$2</f>
        <v>2020</v>
      </c>
      <c r="E20" s="31">
        <v>60</v>
      </c>
      <c r="F20" s="32">
        <f t="shared" si="0"/>
        <v>62.400000000000006</v>
      </c>
      <c r="G20" s="31">
        <v>23</v>
      </c>
      <c r="H20" s="32">
        <f t="shared" si="1"/>
        <v>11.5</v>
      </c>
      <c r="I20" s="33" t="s">
        <v>11</v>
      </c>
      <c r="J20" s="33" t="s">
        <v>11</v>
      </c>
      <c r="K20" s="31" t="s">
        <v>12</v>
      </c>
      <c r="L20" s="34">
        <f t="shared" si="2"/>
        <v>73.900000000000006</v>
      </c>
      <c r="M20" s="7">
        <v>81000340</v>
      </c>
    </row>
    <row r="21" spans="1:13" customFormat="1" x14ac:dyDescent="0.25">
      <c r="A21" s="28"/>
      <c r="B21" s="29" t="s">
        <v>8</v>
      </c>
      <c r="C21" s="30" t="s">
        <v>30</v>
      </c>
      <c r="D21" s="31">
        <f>'ESCOLHER ANO'!B$2</f>
        <v>2020</v>
      </c>
      <c r="E21" s="31">
        <v>50</v>
      </c>
      <c r="F21" s="32">
        <f t="shared" si="0"/>
        <v>52</v>
      </c>
      <c r="G21" s="31">
        <v>26</v>
      </c>
      <c r="H21" s="32">
        <f t="shared" si="1"/>
        <v>13</v>
      </c>
      <c r="I21" s="33" t="s">
        <v>11</v>
      </c>
      <c r="J21" s="33" t="s">
        <v>11</v>
      </c>
      <c r="K21" s="31" t="s">
        <v>12</v>
      </c>
      <c r="L21" s="34">
        <f t="shared" si="2"/>
        <v>65</v>
      </c>
      <c r="M21" s="7">
        <v>81000367</v>
      </c>
    </row>
    <row r="22" spans="1:13" customFormat="1" x14ac:dyDescent="0.25">
      <c r="A22" s="28"/>
      <c r="B22" s="29" t="s">
        <v>8</v>
      </c>
      <c r="C22" s="30" t="s">
        <v>31</v>
      </c>
      <c r="D22" s="31">
        <f>'ESCOLHER ANO'!B$2</f>
        <v>2020</v>
      </c>
      <c r="E22" s="31">
        <v>16</v>
      </c>
      <c r="F22" s="32">
        <f t="shared" si="0"/>
        <v>16.64</v>
      </c>
      <c r="G22" s="31">
        <v>5</v>
      </c>
      <c r="H22" s="32">
        <f t="shared" si="1"/>
        <v>2.5</v>
      </c>
      <c r="I22" s="33" t="s">
        <v>11</v>
      </c>
      <c r="J22" s="33" t="s">
        <v>11</v>
      </c>
      <c r="K22" s="31" t="s">
        <v>12</v>
      </c>
      <c r="L22" s="34">
        <f t="shared" si="2"/>
        <v>19.14</v>
      </c>
      <c r="M22" s="7">
        <v>81000375</v>
      </c>
    </row>
    <row r="23" spans="1:13" customFormat="1" x14ac:dyDescent="0.25">
      <c r="A23" s="28"/>
      <c r="B23" s="29" t="s">
        <v>8</v>
      </c>
      <c r="C23" s="30" t="s">
        <v>32</v>
      </c>
      <c r="D23" s="31">
        <f>'ESCOLHER ANO'!B$2</f>
        <v>2020</v>
      </c>
      <c r="E23" s="31">
        <v>40</v>
      </c>
      <c r="F23" s="32">
        <f t="shared" si="0"/>
        <v>41.6</v>
      </c>
      <c r="G23" s="31">
        <v>11</v>
      </c>
      <c r="H23" s="32">
        <f t="shared" si="1"/>
        <v>5.5</v>
      </c>
      <c r="I23" s="33" t="s">
        <v>11</v>
      </c>
      <c r="J23" s="33" t="s">
        <v>11</v>
      </c>
      <c r="K23" s="31" t="s">
        <v>12</v>
      </c>
      <c r="L23" s="34">
        <f t="shared" si="2"/>
        <v>47.1</v>
      </c>
      <c r="M23" s="7">
        <v>81000383</v>
      </c>
    </row>
    <row r="24" spans="1:13" customFormat="1" x14ac:dyDescent="0.25">
      <c r="A24" s="28"/>
      <c r="B24" s="29" t="s">
        <v>8</v>
      </c>
      <c r="C24" s="30" t="s">
        <v>33</v>
      </c>
      <c r="D24" s="31">
        <f>'ESCOLHER ANO'!B$2</f>
        <v>2020</v>
      </c>
      <c r="E24" s="31">
        <v>60</v>
      </c>
      <c r="F24" s="32">
        <f t="shared" si="0"/>
        <v>62.400000000000006</v>
      </c>
      <c r="G24" s="31">
        <v>21</v>
      </c>
      <c r="H24" s="32">
        <f t="shared" si="1"/>
        <v>10.5</v>
      </c>
      <c r="I24" s="33" t="s">
        <v>11</v>
      </c>
      <c r="J24" s="33" t="s">
        <v>11</v>
      </c>
      <c r="K24" s="31" t="s">
        <v>12</v>
      </c>
      <c r="L24" s="34">
        <f t="shared" si="2"/>
        <v>72.900000000000006</v>
      </c>
      <c r="M24" s="168"/>
    </row>
    <row r="25" spans="1:13" customFormat="1" x14ac:dyDescent="0.25">
      <c r="A25" s="28"/>
      <c r="B25" s="29" t="s">
        <v>8</v>
      </c>
      <c r="C25" s="30" t="s">
        <v>34</v>
      </c>
      <c r="D25" s="31">
        <f>'ESCOLHER ANO'!B$2</f>
        <v>2020</v>
      </c>
      <c r="E25" s="31">
        <v>16</v>
      </c>
      <c r="F25" s="32">
        <f t="shared" si="0"/>
        <v>16.64</v>
      </c>
      <c r="G25" s="31">
        <v>5</v>
      </c>
      <c r="H25" s="32">
        <f t="shared" si="1"/>
        <v>2.5</v>
      </c>
      <c r="I25" s="33" t="s">
        <v>11</v>
      </c>
      <c r="J25" s="33" t="s">
        <v>11</v>
      </c>
      <c r="K25" s="31" t="s">
        <v>12</v>
      </c>
      <c r="L25" s="34">
        <f t="shared" si="2"/>
        <v>19.14</v>
      </c>
      <c r="M25" s="7">
        <v>81000421</v>
      </c>
    </row>
    <row r="26" spans="1:13" customFormat="1" x14ac:dyDescent="0.25">
      <c r="A26" s="28"/>
      <c r="B26" s="29" t="s">
        <v>8</v>
      </c>
      <c r="C26" s="30" t="s">
        <v>35</v>
      </c>
      <c r="D26" s="31">
        <f>'ESCOLHER ANO'!B$2</f>
        <v>2020</v>
      </c>
      <c r="E26" s="31">
        <v>60</v>
      </c>
      <c r="F26" s="32">
        <f t="shared" si="0"/>
        <v>62.400000000000006</v>
      </c>
      <c r="G26" s="31">
        <v>23</v>
      </c>
      <c r="H26" s="32">
        <f t="shared" si="1"/>
        <v>11.5</v>
      </c>
      <c r="I26" s="33" t="s">
        <v>11</v>
      </c>
      <c r="J26" s="33" t="s">
        <v>11</v>
      </c>
      <c r="K26" s="31" t="s">
        <v>12</v>
      </c>
      <c r="L26" s="34">
        <f t="shared" si="2"/>
        <v>73.900000000000006</v>
      </c>
      <c r="M26" s="168"/>
    </row>
    <row r="27" spans="1:13" customFormat="1" x14ac:dyDescent="0.25">
      <c r="A27" s="28"/>
      <c r="B27" s="29" t="s">
        <v>8</v>
      </c>
      <c r="C27" s="30" t="s">
        <v>36</v>
      </c>
      <c r="D27" s="31">
        <f>'ESCOLHER ANO'!B$2</f>
        <v>2020</v>
      </c>
      <c r="E27" s="31">
        <v>60</v>
      </c>
      <c r="F27" s="32">
        <f t="shared" si="0"/>
        <v>62.400000000000006</v>
      </c>
      <c r="G27" s="31">
        <v>23</v>
      </c>
      <c r="H27" s="32">
        <f t="shared" si="1"/>
        <v>11.5</v>
      </c>
      <c r="I27" s="33" t="s">
        <v>11</v>
      </c>
      <c r="J27" s="33" t="s">
        <v>11</v>
      </c>
      <c r="K27" s="31" t="s">
        <v>12</v>
      </c>
      <c r="L27" s="34">
        <f t="shared" si="2"/>
        <v>73.900000000000006</v>
      </c>
      <c r="M27" s="168"/>
    </row>
    <row r="28" spans="1:13" customFormat="1" x14ac:dyDescent="0.25">
      <c r="A28" s="28"/>
      <c r="B28" s="29" t="s">
        <v>8</v>
      </c>
      <c r="C28" s="30" t="s">
        <v>37</v>
      </c>
      <c r="D28" s="31">
        <f>'ESCOLHER ANO'!B$2</f>
        <v>2020</v>
      </c>
      <c r="E28" s="31">
        <v>10</v>
      </c>
      <c r="F28" s="32">
        <f t="shared" si="0"/>
        <v>10.4</v>
      </c>
      <c r="G28" s="31">
        <v>5</v>
      </c>
      <c r="H28" s="32">
        <f t="shared" si="1"/>
        <v>2.5</v>
      </c>
      <c r="I28" s="33" t="s">
        <v>11</v>
      </c>
      <c r="J28" s="33" t="s">
        <v>11</v>
      </c>
      <c r="K28" s="31" t="s">
        <v>12</v>
      </c>
      <c r="L28" s="34">
        <f t="shared" si="2"/>
        <v>12.9</v>
      </c>
      <c r="M28" s="7">
        <v>81000456</v>
      </c>
    </row>
    <row r="29" spans="1:13" customFormat="1" x14ac:dyDescent="0.25">
      <c r="A29" s="28"/>
      <c r="B29" s="29" t="s">
        <v>8</v>
      </c>
      <c r="C29" s="30" t="s">
        <v>38</v>
      </c>
      <c r="D29" s="31">
        <f>'ESCOLHER ANO'!B$2</f>
        <v>2020</v>
      </c>
      <c r="E29" s="31">
        <v>60</v>
      </c>
      <c r="F29" s="32">
        <f t="shared" si="0"/>
        <v>62.400000000000006</v>
      </c>
      <c r="G29" s="31">
        <v>29</v>
      </c>
      <c r="H29" s="32">
        <f t="shared" si="1"/>
        <v>14.5</v>
      </c>
      <c r="I29" s="33" t="s">
        <v>11</v>
      </c>
      <c r="J29" s="33" t="s">
        <v>11</v>
      </c>
      <c r="K29" s="31" t="s">
        <v>12</v>
      </c>
      <c r="L29" s="34">
        <f t="shared" si="2"/>
        <v>76.900000000000006</v>
      </c>
      <c r="M29" s="168"/>
    </row>
    <row r="30" spans="1:13" customFormat="1" x14ac:dyDescent="0.25">
      <c r="A30" s="28"/>
      <c r="B30" s="29" t="s">
        <v>8</v>
      </c>
      <c r="C30" s="30" t="s">
        <v>39</v>
      </c>
      <c r="D30" s="31">
        <f>'ESCOLHER ANO'!B$2</f>
        <v>2020</v>
      </c>
      <c r="E30" s="31">
        <v>50</v>
      </c>
      <c r="F30" s="32">
        <f t="shared" si="0"/>
        <v>52</v>
      </c>
      <c r="G30" s="31">
        <v>23</v>
      </c>
      <c r="H30" s="32">
        <f t="shared" si="1"/>
        <v>11.5</v>
      </c>
      <c r="I30" s="33" t="s">
        <v>11</v>
      </c>
      <c r="J30" s="33" t="s">
        <v>11</v>
      </c>
      <c r="K30" s="31" t="s">
        <v>12</v>
      </c>
      <c r="L30" s="34">
        <f t="shared" si="2"/>
        <v>63.5</v>
      </c>
      <c r="M30" s="7">
        <v>81000472</v>
      </c>
    </row>
    <row r="31" spans="1:13" customFormat="1" x14ac:dyDescent="0.25">
      <c r="A31" s="28"/>
      <c r="B31" s="29" t="s">
        <v>8</v>
      </c>
      <c r="C31" s="30" t="s">
        <v>40</v>
      </c>
      <c r="D31" s="31">
        <f>'ESCOLHER ANO'!B$2</f>
        <v>2020</v>
      </c>
      <c r="E31" s="31">
        <v>420</v>
      </c>
      <c r="F31" s="32">
        <f t="shared" si="0"/>
        <v>436.8</v>
      </c>
      <c r="G31" s="31">
        <v>90</v>
      </c>
      <c r="H31" s="32">
        <f t="shared" si="1"/>
        <v>45</v>
      </c>
      <c r="I31" s="33" t="s">
        <v>11</v>
      </c>
      <c r="J31" s="33" t="s">
        <v>11</v>
      </c>
      <c r="K31" s="31" t="s">
        <v>12</v>
      </c>
      <c r="L31" s="34">
        <f t="shared" si="2"/>
        <v>481.8</v>
      </c>
      <c r="M31" s="7">
        <v>81000510</v>
      </c>
    </row>
    <row r="32" spans="1:13" customFormat="1" x14ac:dyDescent="0.25">
      <c r="A32" s="48"/>
      <c r="B32" s="49" t="s">
        <v>8</v>
      </c>
      <c r="C32" s="50" t="s">
        <v>41</v>
      </c>
      <c r="D32" s="31">
        <f>'ESCOLHER ANO'!B$2</f>
        <v>2020</v>
      </c>
      <c r="E32" s="51">
        <v>120</v>
      </c>
      <c r="F32" s="52">
        <f t="shared" si="0"/>
        <v>124.80000000000001</v>
      </c>
      <c r="G32" s="51">
        <v>30</v>
      </c>
      <c r="H32" s="52">
        <f t="shared" si="1"/>
        <v>15</v>
      </c>
      <c r="I32" s="53" t="s">
        <v>11</v>
      </c>
      <c r="J32" s="53" t="s">
        <v>11</v>
      </c>
      <c r="K32" s="51" t="s">
        <v>12</v>
      </c>
      <c r="L32" s="54">
        <f t="shared" si="2"/>
        <v>139.80000000000001</v>
      </c>
      <c r="M32" s="7">
        <v>81000529</v>
      </c>
    </row>
    <row r="33" spans="1:13" customFormat="1" x14ac:dyDescent="0.25">
      <c r="A33" s="62"/>
      <c r="B33" s="63" t="s">
        <v>505</v>
      </c>
      <c r="C33" s="64" t="s">
        <v>42</v>
      </c>
      <c r="D33" s="65">
        <f>'ESCOLHER ANO'!B2</f>
        <v>2020</v>
      </c>
      <c r="E33" s="65">
        <v>380</v>
      </c>
      <c r="F33" s="66">
        <f t="shared" si="0"/>
        <v>395.2</v>
      </c>
      <c r="G33" s="65">
        <v>42</v>
      </c>
      <c r="H33" s="66">
        <f t="shared" si="1"/>
        <v>21</v>
      </c>
      <c r="I33" s="67" t="s">
        <v>11</v>
      </c>
      <c r="J33" s="67" t="s">
        <v>11</v>
      </c>
      <c r="K33" s="65" t="s">
        <v>12</v>
      </c>
      <c r="L33" s="68">
        <f t="shared" si="2"/>
        <v>416.2</v>
      </c>
      <c r="M33" s="7">
        <v>82000034</v>
      </c>
    </row>
    <row r="34" spans="1:13" customFormat="1" x14ac:dyDescent="0.25">
      <c r="A34" s="40"/>
      <c r="B34" s="41" t="s">
        <v>505</v>
      </c>
      <c r="C34" s="42" t="s">
        <v>43</v>
      </c>
      <c r="D34" s="43">
        <f>'ESCOLHER ANO'!B$2</f>
        <v>2020</v>
      </c>
      <c r="E34" s="43">
        <v>200</v>
      </c>
      <c r="F34" s="44">
        <f t="shared" si="0"/>
        <v>208</v>
      </c>
      <c r="G34" s="43">
        <v>54</v>
      </c>
      <c r="H34" s="44">
        <f t="shared" si="1"/>
        <v>27</v>
      </c>
      <c r="I34" s="45" t="s">
        <v>11</v>
      </c>
      <c r="J34" s="45" t="s">
        <v>11</v>
      </c>
      <c r="K34" s="43" t="s">
        <v>12</v>
      </c>
      <c r="L34" s="46">
        <f t="shared" si="2"/>
        <v>235</v>
      </c>
      <c r="M34" s="7">
        <v>82000050</v>
      </c>
    </row>
    <row r="35" spans="1:13" customFormat="1" x14ac:dyDescent="0.25">
      <c r="A35" s="40"/>
      <c r="B35" s="41" t="s">
        <v>505</v>
      </c>
      <c r="C35" s="42" t="s">
        <v>44</v>
      </c>
      <c r="D35" s="43">
        <f>'ESCOLHER ANO'!B$2</f>
        <v>2020</v>
      </c>
      <c r="E35" s="43">
        <v>200</v>
      </c>
      <c r="F35" s="44">
        <f t="shared" ref="F35:F66" si="3">E35*SUBSTITUTE($F$1,".",",")</f>
        <v>208</v>
      </c>
      <c r="G35" s="43">
        <v>54</v>
      </c>
      <c r="H35" s="44">
        <f t="shared" si="1"/>
        <v>27</v>
      </c>
      <c r="I35" s="45" t="s">
        <v>11</v>
      </c>
      <c r="J35" s="45" t="s">
        <v>11</v>
      </c>
      <c r="K35" s="43" t="s">
        <v>12</v>
      </c>
      <c r="L35" s="46">
        <f t="shared" si="2"/>
        <v>235</v>
      </c>
      <c r="M35" s="7">
        <v>82000069</v>
      </c>
    </row>
    <row r="36" spans="1:13" customFormat="1" x14ac:dyDescent="0.25">
      <c r="A36" s="40"/>
      <c r="B36" s="41" t="s">
        <v>505</v>
      </c>
      <c r="C36" s="42" t="s">
        <v>45</v>
      </c>
      <c r="D36" s="43">
        <f>'ESCOLHER ANO'!B$2</f>
        <v>2020</v>
      </c>
      <c r="E36" s="43">
        <v>250</v>
      </c>
      <c r="F36" s="44">
        <f t="shared" si="3"/>
        <v>260</v>
      </c>
      <c r="G36" s="43">
        <v>53</v>
      </c>
      <c r="H36" s="44">
        <f t="shared" si="1"/>
        <v>26.5</v>
      </c>
      <c r="I36" s="45" t="s">
        <v>11</v>
      </c>
      <c r="J36" s="45" t="s">
        <v>11</v>
      </c>
      <c r="K36" s="43" t="s">
        <v>12</v>
      </c>
      <c r="L36" s="46">
        <f t="shared" si="2"/>
        <v>286.5</v>
      </c>
      <c r="M36" s="168"/>
    </row>
    <row r="37" spans="1:13" customFormat="1" x14ac:dyDescent="0.25">
      <c r="A37" s="40"/>
      <c r="B37" s="41" t="s">
        <v>505</v>
      </c>
      <c r="C37" s="42" t="s">
        <v>46</v>
      </c>
      <c r="D37" s="43">
        <f>'ESCOLHER ANO'!B$2</f>
        <v>2020</v>
      </c>
      <c r="E37" s="43">
        <v>300</v>
      </c>
      <c r="F37" s="44">
        <f t="shared" si="3"/>
        <v>312</v>
      </c>
      <c r="G37" s="43">
        <v>64</v>
      </c>
      <c r="H37" s="44">
        <f t="shared" si="1"/>
        <v>32</v>
      </c>
      <c r="I37" s="45" t="s">
        <v>11</v>
      </c>
      <c r="J37" s="45" t="s">
        <v>11</v>
      </c>
      <c r="K37" s="43" t="s">
        <v>12</v>
      </c>
      <c r="L37" s="46">
        <f t="shared" si="2"/>
        <v>344</v>
      </c>
      <c r="M37" s="168"/>
    </row>
    <row r="38" spans="1:13" customFormat="1" x14ac:dyDescent="0.25">
      <c r="A38" s="40"/>
      <c r="B38" s="41" t="s">
        <v>505</v>
      </c>
      <c r="C38" s="42" t="s">
        <v>47</v>
      </c>
      <c r="D38" s="43">
        <f>'ESCOLHER ANO'!B$2</f>
        <v>2020</v>
      </c>
      <c r="E38" s="43">
        <v>410</v>
      </c>
      <c r="F38" s="44">
        <f t="shared" si="3"/>
        <v>426.40000000000003</v>
      </c>
      <c r="G38" s="43">
        <v>68</v>
      </c>
      <c r="H38" s="44">
        <f t="shared" si="1"/>
        <v>34</v>
      </c>
      <c r="I38" s="45" t="s">
        <v>11</v>
      </c>
      <c r="J38" s="45" t="s">
        <v>11</v>
      </c>
      <c r="K38" s="43" t="s">
        <v>12</v>
      </c>
      <c r="L38" s="46">
        <f t="shared" si="2"/>
        <v>460.40000000000003</v>
      </c>
      <c r="M38" s="168"/>
    </row>
    <row r="39" spans="1:13" customFormat="1" x14ac:dyDescent="0.25">
      <c r="A39" s="40"/>
      <c r="B39" s="41" t="s">
        <v>505</v>
      </c>
      <c r="C39" s="42" t="s">
        <v>48</v>
      </c>
      <c r="D39" s="43">
        <f>'ESCOLHER ANO'!B$2</f>
        <v>2020</v>
      </c>
      <c r="E39" s="43">
        <v>460</v>
      </c>
      <c r="F39" s="44">
        <f t="shared" si="3"/>
        <v>478.40000000000003</v>
      </c>
      <c r="G39" s="43">
        <v>79</v>
      </c>
      <c r="H39" s="44">
        <f t="shared" si="1"/>
        <v>39.5</v>
      </c>
      <c r="I39" s="45" t="s">
        <v>11</v>
      </c>
      <c r="J39" s="45" t="s">
        <v>11</v>
      </c>
      <c r="K39" s="43" t="s">
        <v>12</v>
      </c>
      <c r="L39" s="46">
        <f t="shared" si="2"/>
        <v>517.90000000000009</v>
      </c>
      <c r="M39" s="168"/>
    </row>
    <row r="40" spans="1:13" customFormat="1" x14ac:dyDescent="0.25">
      <c r="A40" s="40"/>
      <c r="B40" s="41" t="s">
        <v>505</v>
      </c>
      <c r="C40" s="42" t="s">
        <v>49</v>
      </c>
      <c r="D40" s="43">
        <f>'ESCOLHER ANO'!B$2</f>
        <v>2020</v>
      </c>
      <c r="E40" s="43">
        <v>300</v>
      </c>
      <c r="F40" s="44">
        <f t="shared" si="3"/>
        <v>312</v>
      </c>
      <c r="G40" s="43">
        <v>60</v>
      </c>
      <c r="H40" s="44">
        <f t="shared" si="1"/>
        <v>30</v>
      </c>
      <c r="I40" s="45" t="s">
        <v>11</v>
      </c>
      <c r="J40" s="45" t="s">
        <v>11</v>
      </c>
      <c r="K40" s="43" t="s">
        <v>12</v>
      </c>
      <c r="L40" s="46">
        <f t="shared" si="2"/>
        <v>342</v>
      </c>
      <c r="M40" s="168"/>
    </row>
    <row r="41" spans="1:13" customFormat="1" x14ac:dyDescent="0.25">
      <c r="A41" s="40"/>
      <c r="B41" s="41" t="s">
        <v>505</v>
      </c>
      <c r="C41" s="42" t="s">
        <v>50</v>
      </c>
      <c r="D41" s="43">
        <f>'ESCOLHER ANO'!B$2</f>
        <v>2020</v>
      </c>
      <c r="E41" s="43">
        <v>350</v>
      </c>
      <c r="F41" s="44">
        <f t="shared" si="3"/>
        <v>364</v>
      </c>
      <c r="G41" s="43">
        <v>72</v>
      </c>
      <c r="H41" s="44">
        <f t="shared" si="1"/>
        <v>36</v>
      </c>
      <c r="I41" s="45" t="s">
        <v>11</v>
      </c>
      <c r="J41" s="45" t="s">
        <v>11</v>
      </c>
      <c r="K41" s="43" t="s">
        <v>12</v>
      </c>
      <c r="L41" s="46">
        <f t="shared" si="2"/>
        <v>400</v>
      </c>
      <c r="M41" s="168"/>
    </row>
    <row r="42" spans="1:13" customFormat="1" x14ac:dyDescent="0.25">
      <c r="A42" s="40"/>
      <c r="B42" s="41" t="s">
        <v>505</v>
      </c>
      <c r="C42" s="42" t="s">
        <v>51</v>
      </c>
      <c r="D42" s="43">
        <f>'ESCOLHER ANO'!B$2</f>
        <v>2020</v>
      </c>
      <c r="E42" s="43">
        <v>450</v>
      </c>
      <c r="F42" s="44">
        <f t="shared" si="3"/>
        <v>468</v>
      </c>
      <c r="G42" s="43">
        <v>54</v>
      </c>
      <c r="H42" s="44">
        <f t="shared" si="1"/>
        <v>27</v>
      </c>
      <c r="I42" s="45" t="s">
        <v>11</v>
      </c>
      <c r="J42" s="45" t="s">
        <v>11</v>
      </c>
      <c r="K42" s="43" t="s">
        <v>12</v>
      </c>
      <c r="L42" s="46">
        <f t="shared" si="2"/>
        <v>495</v>
      </c>
      <c r="M42" s="7">
        <v>82000190</v>
      </c>
    </row>
    <row r="43" spans="1:13" customFormat="1" x14ac:dyDescent="0.25">
      <c r="A43" s="40"/>
      <c r="B43" s="41" t="s">
        <v>505</v>
      </c>
      <c r="C43" s="42" t="s">
        <v>52</v>
      </c>
      <c r="D43" s="43">
        <f>'ESCOLHER ANO'!B$2</f>
        <v>2020</v>
      </c>
      <c r="E43" s="43">
        <v>300</v>
      </c>
      <c r="F43" s="44">
        <f t="shared" si="3"/>
        <v>312</v>
      </c>
      <c r="G43" s="43">
        <v>47</v>
      </c>
      <c r="H43" s="44">
        <f t="shared" si="1"/>
        <v>23.5</v>
      </c>
      <c r="I43" s="45" t="s">
        <v>11</v>
      </c>
      <c r="J43" s="45" t="s">
        <v>11</v>
      </c>
      <c r="K43" s="43" t="s">
        <v>12</v>
      </c>
      <c r="L43" s="46">
        <f t="shared" si="2"/>
        <v>335.5</v>
      </c>
      <c r="M43" s="7">
        <v>82000212</v>
      </c>
    </row>
    <row r="44" spans="1:13" customFormat="1" x14ac:dyDescent="0.25">
      <c r="A44" s="40"/>
      <c r="B44" s="41" t="s">
        <v>505</v>
      </c>
      <c r="C44" s="42" t="s">
        <v>53</v>
      </c>
      <c r="D44" s="43">
        <f>'ESCOLHER ANO'!B$2</f>
        <v>2020</v>
      </c>
      <c r="E44" s="43">
        <v>150</v>
      </c>
      <c r="F44" s="44">
        <f t="shared" si="3"/>
        <v>156</v>
      </c>
      <c r="G44" s="43">
        <v>30</v>
      </c>
      <c r="H44" s="44">
        <f t="shared" si="1"/>
        <v>15</v>
      </c>
      <c r="I44" s="45" t="s">
        <v>11</v>
      </c>
      <c r="J44" s="45" t="s">
        <v>11</v>
      </c>
      <c r="K44" s="43" t="s">
        <v>12</v>
      </c>
      <c r="L44" s="46">
        <f t="shared" si="2"/>
        <v>171</v>
      </c>
      <c r="M44" s="7">
        <v>82000239</v>
      </c>
    </row>
    <row r="45" spans="1:13" customFormat="1" x14ac:dyDescent="0.25">
      <c r="A45" s="40"/>
      <c r="B45" s="41" t="s">
        <v>505</v>
      </c>
      <c r="C45" s="42" t="s">
        <v>54</v>
      </c>
      <c r="D45" s="43">
        <f>'ESCOLHER ANO'!B$2</f>
        <v>2020</v>
      </c>
      <c r="E45" s="43">
        <v>150</v>
      </c>
      <c r="F45" s="44">
        <f t="shared" si="3"/>
        <v>156</v>
      </c>
      <c r="G45" s="43">
        <v>30</v>
      </c>
      <c r="H45" s="44">
        <f t="shared" si="1"/>
        <v>15</v>
      </c>
      <c r="I45" s="45" t="s">
        <v>11</v>
      </c>
      <c r="J45" s="45" t="s">
        <v>11</v>
      </c>
      <c r="K45" s="43" t="s">
        <v>12</v>
      </c>
      <c r="L45" s="46">
        <f t="shared" si="2"/>
        <v>171</v>
      </c>
      <c r="M45" s="7">
        <v>82000247</v>
      </c>
    </row>
    <row r="46" spans="1:13" customFormat="1" x14ac:dyDescent="0.25">
      <c r="A46" s="40"/>
      <c r="B46" s="41" t="s">
        <v>505</v>
      </c>
      <c r="C46" s="42" t="s">
        <v>55</v>
      </c>
      <c r="D46" s="43">
        <f>'ESCOLHER ANO'!B$2</f>
        <v>2020</v>
      </c>
      <c r="E46" s="43">
        <v>150</v>
      </c>
      <c r="F46" s="44">
        <f t="shared" si="3"/>
        <v>156</v>
      </c>
      <c r="G46" s="43">
        <v>30</v>
      </c>
      <c r="H46" s="44">
        <f t="shared" si="1"/>
        <v>15</v>
      </c>
      <c r="I46" s="45" t="s">
        <v>11</v>
      </c>
      <c r="J46" s="45" t="s">
        <v>11</v>
      </c>
      <c r="K46" s="43" t="s">
        <v>12</v>
      </c>
      <c r="L46" s="46">
        <f t="shared" si="2"/>
        <v>171</v>
      </c>
      <c r="M46" s="7">
        <v>82000255</v>
      </c>
    </row>
    <row r="47" spans="1:13" customFormat="1" x14ac:dyDescent="0.25">
      <c r="A47" s="40"/>
      <c r="B47" s="41" t="s">
        <v>505</v>
      </c>
      <c r="C47" s="42" t="s">
        <v>56</v>
      </c>
      <c r="D47" s="43">
        <f>'ESCOLHER ANO'!B$2</f>
        <v>2020</v>
      </c>
      <c r="E47" s="43">
        <v>150</v>
      </c>
      <c r="F47" s="44">
        <f t="shared" si="3"/>
        <v>156</v>
      </c>
      <c r="G47" s="43">
        <v>30</v>
      </c>
      <c r="H47" s="44">
        <f t="shared" si="1"/>
        <v>15</v>
      </c>
      <c r="I47" s="45" t="s">
        <v>11</v>
      </c>
      <c r="J47" s="45" t="s">
        <v>11</v>
      </c>
      <c r="K47" s="43" t="s">
        <v>12</v>
      </c>
      <c r="L47" s="46">
        <f t="shared" si="2"/>
        <v>171</v>
      </c>
      <c r="M47" s="7">
        <v>82000263</v>
      </c>
    </row>
    <row r="48" spans="1:13" customFormat="1" x14ac:dyDescent="0.25">
      <c r="A48" s="40"/>
      <c r="B48" s="41" t="s">
        <v>505</v>
      </c>
      <c r="C48" s="42" t="s">
        <v>57</v>
      </c>
      <c r="D48" s="43">
        <f>'ESCOLHER ANO'!B$2</f>
        <v>2020</v>
      </c>
      <c r="E48" s="43">
        <v>150</v>
      </c>
      <c r="F48" s="44">
        <f t="shared" si="3"/>
        <v>156</v>
      </c>
      <c r="G48" s="43">
        <v>30</v>
      </c>
      <c r="H48" s="44">
        <f t="shared" si="1"/>
        <v>15</v>
      </c>
      <c r="I48" s="45" t="s">
        <v>11</v>
      </c>
      <c r="J48" s="45" t="s">
        <v>11</v>
      </c>
      <c r="K48" s="43" t="s">
        <v>12</v>
      </c>
      <c r="L48" s="46">
        <f t="shared" si="2"/>
        <v>171</v>
      </c>
      <c r="M48" s="7">
        <v>82000271</v>
      </c>
    </row>
    <row r="49" spans="1:13" customFormat="1" x14ac:dyDescent="0.25">
      <c r="A49" s="40"/>
      <c r="B49" s="41" t="s">
        <v>505</v>
      </c>
      <c r="C49" s="42" t="s">
        <v>58</v>
      </c>
      <c r="D49" s="43">
        <f>'ESCOLHER ANO'!B$2</f>
        <v>2020</v>
      </c>
      <c r="E49" s="43">
        <v>150</v>
      </c>
      <c r="F49" s="44">
        <f t="shared" si="3"/>
        <v>156</v>
      </c>
      <c r="G49" s="43">
        <v>30</v>
      </c>
      <c r="H49" s="44">
        <f t="shared" si="1"/>
        <v>15</v>
      </c>
      <c r="I49" s="45" t="s">
        <v>11</v>
      </c>
      <c r="J49" s="45" t="s">
        <v>11</v>
      </c>
      <c r="K49" s="43" t="s">
        <v>12</v>
      </c>
      <c r="L49" s="46">
        <f t="shared" si="2"/>
        <v>171</v>
      </c>
      <c r="M49" s="7">
        <v>82000280</v>
      </c>
    </row>
    <row r="50" spans="1:13" customFormat="1" x14ac:dyDescent="0.25">
      <c r="A50" s="40"/>
      <c r="B50" s="41" t="s">
        <v>505</v>
      </c>
      <c r="C50" s="42" t="s">
        <v>59</v>
      </c>
      <c r="D50" s="43">
        <f>'ESCOLHER ANO'!B$2</f>
        <v>2020</v>
      </c>
      <c r="E50" s="43">
        <v>250</v>
      </c>
      <c r="F50" s="44">
        <f t="shared" si="3"/>
        <v>260</v>
      </c>
      <c r="G50" s="43">
        <v>42</v>
      </c>
      <c r="H50" s="44">
        <f t="shared" si="1"/>
        <v>21</v>
      </c>
      <c r="I50" s="45" t="s">
        <v>11</v>
      </c>
      <c r="J50" s="45" t="s">
        <v>11</v>
      </c>
      <c r="K50" s="43" t="s">
        <v>12</v>
      </c>
      <c r="L50" s="46">
        <f t="shared" si="2"/>
        <v>281</v>
      </c>
      <c r="M50" s="7">
        <v>82000298</v>
      </c>
    </row>
    <row r="51" spans="1:13" customFormat="1" x14ac:dyDescent="0.25">
      <c r="A51" s="40"/>
      <c r="B51" s="41" t="s">
        <v>505</v>
      </c>
      <c r="C51" s="42" t="s">
        <v>60</v>
      </c>
      <c r="D51" s="43">
        <f>'ESCOLHER ANO'!B$2</f>
        <v>2020</v>
      </c>
      <c r="E51" s="43">
        <v>220</v>
      </c>
      <c r="F51" s="44">
        <f t="shared" si="3"/>
        <v>228.8</v>
      </c>
      <c r="G51" s="43">
        <v>42</v>
      </c>
      <c r="H51" s="44">
        <f t="shared" si="1"/>
        <v>21</v>
      </c>
      <c r="I51" s="45" t="s">
        <v>11</v>
      </c>
      <c r="J51" s="45" t="s">
        <v>11</v>
      </c>
      <c r="K51" s="43" t="s">
        <v>12</v>
      </c>
      <c r="L51" s="46">
        <f t="shared" si="2"/>
        <v>249.8</v>
      </c>
      <c r="M51" s="7">
        <v>82000301</v>
      </c>
    </row>
    <row r="52" spans="1:13" customFormat="1" x14ac:dyDescent="0.25">
      <c r="A52" s="40"/>
      <c r="B52" s="41" t="s">
        <v>505</v>
      </c>
      <c r="C52" s="42" t="s">
        <v>61</v>
      </c>
      <c r="D52" s="43">
        <f>'ESCOLHER ANO'!B$2</f>
        <v>2020</v>
      </c>
      <c r="E52" s="43">
        <v>300</v>
      </c>
      <c r="F52" s="44">
        <f t="shared" si="3"/>
        <v>312</v>
      </c>
      <c r="G52" s="43">
        <v>51</v>
      </c>
      <c r="H52" s="44">
        <f t="shared" si="1"/>
        <v>25.5</v>
      </c>
      <c r="I52" s="45" t="s">
        <v>11</v>
      </c>
      <c r="J52" s="45" t="s">
        <v>11</v>
      </c>
      <c r="K52" s="43" t="s">
        <v>12</v>
      </c>
      <c r="L52" s="46">
        <f t="shared" si="2"/>
        <v>337.5</v>
      </c>
      <c r="M52" s="7">
        <v>82000336</v>
      </c>
    </row>
    <row r="53" spans="1:13" customFormat="1" x14ac:dyDescent="0.25">
      <c r="A53" s="40"/>
      <c r="B53" s="41" t="s">
        <v>505</v>
      </c>
      <c r="C53" s="42" t="s">
        <v>62</v>
      </c>
      <c r="D53" s="43">
        <f>'ESCOLHER ANO'!B$2</f>
        <v>2020</v>
      </c>
      <c r="E53" s="43">
        <v>400</v>
      </c>
      <c r="F53" s="44">
        <f t="shared" si="3"/>
        <v>416</v>
      </c>
      <c r="G53" s="43">
        <v>191</v>
      </c>
      <c r="H53" s="44">
        <f t="shared" si="1"/>
        <v>95.5</v>
      </c>
      <c r="I53" s="45" t="s">
        <v>11</v>
      </c>
      <c r="J53" s="45" t="s">
        <v>11</v>
      </c>
      <c r="K53" s="43" t="s">
        <v>12</v>
      </c>
      <c r="L53" s="46">
        <f t="shared" si="2"/>
        <v>511.5</v>
      </c>
      <c r="M53" s="7">
        <v>82000344</v>
      </c>
    </row>
    <row r="54" spans="1:13" customFormat="1" x14ac:dyDescent="0.25">
      <c r="A54" s="40"/>
      <c r="B54" s="41" t="s">
        <v>505</v>
      </c>
      <c r="C54" s="42" t="s">
        <v>63</v>
      </c>
      <c r="D54" s="43">
        <f>'ESCOLHER ANO'!B$2</f>
        <v>2020</v>
      </c>
      <c r="E54" s="43">
        <v>420</v>
      </c>
      <c r="F54" s="44">
        <f t="shared" si="3"/>
        <v>436.8</v>
      </c>
      <c r="G54" s="43">
        <v>51</v>
      </c>
      <c r="H54" s="44">
        <f t="shared" si="1"/>
        <v>25.5</v>
      </c>
      <c r="I54" s="45" t="s">
        <v>11</v>
      </c>
      <c r="J54" s="45" t="s">
        <v>11</v>
      </c>
      <c r="K54" s="43" t="s">
        <v>12</v>
      </c>
      <c r="L54" s="46">
        <f t="shared" si="2"/>
        <v>462.3</v>
      </c>
      <c r="M54" s="7">
        <v>82000360</v>
      </c>
    </row>
    <row r="55" spans="1:13" customFormat="1" x14ac:dyDescent="0.25">
      <c r="A55" s="40"/>
      <c r="B55" s="41" t="s">
        <v>505</v>
      </c>
      <c r="C55" s="42" t="s">
        <v>64</v>
      </c>
      <c r="D55" s="43">
        <f>'ESCOLHER ANO'!B$2</f>
        <v>2020</v>
      </c>
      <c r="E55" s="43">
        <v>250</v>
      </c>
      <c r="F55" s="44">
        <f t="shared" si="3"/>
        <v>260</v>
      </c>
      <c r="G55" s="43">
        <v>40</v>
      </c>
      <c r="H55" s="44">
        <f t="shared" si="1"/>
        <v>20</v>
      </c>
      <c r="I55" s="45" t="s">
        <v>11</v>
      </c>
      <c r="J55" s="45" t="s">
        <v>11</v>
      </c>
      <c r="K55" s="43" t="s">
        <v>12</v>
      </c>
      <c r="L55" s="46">
        <f t="shared" si="2"/>
        <v>280</v>
      </c>
      <c r="M55" s="7">
        <v>82000387</v>
      </c>
    </row>
    <row r="56" spans="1:13" customFormat="1" x14ac:dyDescent="0.25">
      <c r="A56" s="40"/>
      <c r="B56" s="41" t="s">
        <v>505</v>
      </c>
      <c r="C56" s="42" t="s">
        <v>65</v>
      </c>
      <c r="D56" s="43">
        <f>'ESCOLHER ANO'!B$2</f>
        <v>2020</v>
      </c>
      <c r="E56" s="43">
        <v>250</v>
      </c>
      <c r="F56" s="44">
        <f t="shared" si="3"/>
        <v>260</v>
      </c>
      <c r="G56" s="43">
        <v>40</v>
      </c>
      <c r="H56" s="44">
        <f t="shared" si="1"/>
        <v>20</v>
      </c>
      <c r="I56" s="45" t="s">
        <v>11</v>
      </c>
      <c r="J56" s="45" t="s">
        <v>11</v>
      </c>
      <c r="K56" s="43" t="s">
        <v>12</v>
      </c>
      <c r="L56" s="46">
        <f t="shared" si="2"/>
        <v>280</v>
      </c>
      <c r="M56" s="7">
        <v>82000395</v>
      </c>
    </row>
    <row r="57" spans="1:13" customFormat="1" x14ac:dyDescent="0.25">
      <c r="A57" s="40"/>
      <c r="B57" s="41" t="s">
        <v>505</v>
      </c>
      <c r="C57" s="42" t="s">
        <v>66</v>
      </c>
      <c r="D57" s="43">
        <f>'ESCOLHER ANO'!B$2</f>
        <v>2020</v>
      </c>
      <c r="E57" s="43">
        <v>380</v>
      </c>
      <c r="F57" s="44">
        <f t="shared" si="3"/>
        <v>395.2</v>
      </c>
      <c r="G57" s="43">
        <v>55</v>
      </c>
      <c r="H57" s="44">
        <f t="shared" si="1"/>
        <v>27.5</v>
      </c>
      <c r="I57" s="45" t="s">
        <v>11</v>
      </c>
      <c r="J57" s="45" t="s">
        <v>11</v>
      </c>
      <c r="K57" s="43" t="s">
        <v>12</v>
      </c>
      <c r="L57" s="46">
        <f t="shared" si="2"/>
        <v>422.7</v>
      </c>
      <c r="M57" s="7"/>
    </row>
    <row r="58" spans="1:13" customFormat="1" x14ac:dyDescent="0.25">
      <c r="A58" s="40"/>
      <c r="B58" s="41" t="s">
        <v>505</v>
      </c>
      <c r="C58" s="42" t="s">
        <v>67</v>
      </c>
      <c r="D58" s="43">
        <f>'ESCOLHER ANO'!B$2</f>
        <v>2020</v>
      </c>
      <c r="E58" s="43">
        <v>300</v>
      </c>
      <c r="F58" s="44">
        <f t="shared" si="3"/>
        <v>312</v>
      </c>
      <c r="G58" s="43">
        <v>51</v>
      </c>
      <c r="H58" s="44">
        <f t="shared" si="1"/>
        <v>25.5</v>
      </c>
      <c r="I58" s="45" t="s">
        <v>11</v>
      </c>
      <c r="J58" s="45" t="s">
        <v>11</v>
      </c>
      <c r="K58" s="43" t="s">
        <v>12</v>
      </c>
      <c r="L58" s="46">
        <f t="shared" si="2"/>
        <v>337.5</v>
      </c>
      <c r="M58" s="7">
        <v>82000417</v>
      </c>
    </row>
    <row r="59" spans="1:13" customFormat="1" x14ac:dyDescent="0.25">
      <c r="A59" s="40"/>
      <c r="B59" s="41" t="s">
        <v>505</v>
      </c>
      <c r="C59" s="42" t="s">
        <v>68</v>
      </c>
      <c r="D59" s="43">
        <f>'ESCOLHER ANO'!B$2</f>
        <v>2020</v>
      </c>
      <c r="E59" s="43">
        <v>100</v>
      </c>
      <c r="F59" s="44">
        <f t="shared" si="3"/>
        <v>104</v>
      </c>
      <c r="G59" s="43">
        <v>20</v>
      </c>
      <c r="H59" s="44">
        <f t="shared" si="1"/>
        <v>10</v>
      </c>
      <c r="I59" s="45" t="s">
        <v>11</v>
      </c>
      <c r="J59" s="45" t="s">
        <v>11</v>
      </c>
      <c r="K59" s="43" t="s">
        <v>12</v>
      </c>
      <c r="L59" s="46">
        <f t="shared" si="2"/>
        <v>114</v>
      </c>
      <c r="M59" s="168"/>
    </row>
    <row r="60" spans="1:13" customFormat="1" x14ac:dyDescent="0.25">
      <c r="A60" s="40"/>
      <c r="B60" s="41" t="s">
        <v>505</v>
      </c>
      <c r="C60" s="42" t="s">
        <v>69</v>
      </c>
      <c r="D60" s="43">
        <f>'ESCOLHER ANO'!B$2</f>
        <v>2020</v>
      </c>
      <c r="E60" s="43">
        <v>100</v>
      </c>
      <c r="F60" s="44">
        <f t="shared" si="3"/>
        <v>104</v>
      </c>
      <c r="G60" s="43">
        <v>25</v>
      </c>
      <c r="H60" s="44">
        <f t="shared" si="1"/>
        <v>12.5</v>
      </c>
      <c r="I60" s="45" t="s">
        <v>11</v>
      </c>
      <c r="J60" s="45" t="s">
        <v>11</v>
      </c>
      <c r="K60" s="43" t="s">
        <v>12</v>
      </c>
      <c r="L60" s="46">
        <f t="shared" si="2"/>
        <v>116.5</v>
      </c>
      <c r="M60" s="7">
        <v>82000468</v>
      </c>
    </row>
    <row r="61" spans="1:13" customFormat="1" x14ac:dyDescent="0.25">
      <c r="A61" s="40"/>
      <c r="B61" s="41" t="s">
        <v>505</v>
      </c>
      <c r="C61" s="42" t="s">
        <v>70</v>
      </c>
      <c r="D61" s="43">
        <f>'ESCOLHER ANO'!B$2</f>
        <v>2020</v>
      </c>
      <c r="E61" s="43">
        <v>100</v>
      </c>
      <c r="F61" s="44">
        <f t="shared" si="3"/>
        <v>104</v>
      </c>
      <c r="G61" s="43">
        <v>20</v>
      </c>
      <c r="H61" s="44">
        <f t="shared" si="1"/>
        <v>10</v>
      </c>
      <c r="I61" s="45" t="s">
        <v>11</v>
      </c>
      <c r="J61" s="45" t="s">
        <v>11</v>
      </c>
      <c r="K61" s="43" t="s">
        <v>12</v>
      </c>
      <c r="L61" s="46">
        <f t="shared" si="2"/>
        <v>114</v>
      </c>
      <c r="M61" s="7">
        <v>82000484</v>
      </c>
    </row>
    <row r="62" spans="1:13" customFormat="1" x14ac:dyDescent="0.25">
      <c r="A62" s="40"/>
      <c r="B62" s="41" t="s">
        <v>505</v>
      </c>
      <c r="C62" s="42" t="s">
        <v>71</v>
      </c>
      <c r="D62" s="43">
        <f>'ESCOLHER ANO'!B$2</f>
        <v>2020</v>
      </c>
      <c r="E62" s="43">
        <v>100</v>
      </c>
      <c r="F62" s="44">
        <f t="shared" si="3"/>
        <v>104</v>
      </c>
      <c r="G62" s="43">
        <v>10</v>
      </c>
      <c r="H62" s="44">
        <f t="shared" si="1"/>
        <v>5</v>
      </c>
      <c r="I62" s="45" t="s">
        <v>11</v>
      </c>
      <c r="J62" s="45" t="s">
        <v>11</v>
      </c>
      <c r="K62" s="43" t="s">
        <v>12</v>
      </c>
      <c r="L62" s="46">
        <f t="shared" si="2"/>
        <v>109</v>
      </c>
      <c r="M62" s="7">
        <v>82000506</v>
      </c>
    </row>
    <row r="63" spans="1:13" customFormat="1" x14ac:dyDescent="0.25">
      <c r="A63" s="40"/>
      <c r="B63" s="41" t="s">
        <v>505</v>
      </c>
      <c r="C63" s="42" t="s">
        <v>72</v>
      </c>
      <c r="D63" s="43">
        <f>'ESCOLHER ANO'!B$2</f>
        <v>2020</v>
      </c>
      <c r="E63" s="43">
        <v>160</v>
      </c>
      <c r="F63" s="44">
        <f t="shared" si="3"/>
        <v>166.4</v>
      </c>
      <c r="G63" s="43">
        <v>28</v>
      </c>
      <c r="H63" s="44">
        <f t="shared" si="1"/>
        <v>14</v>
      </c>
      <c r="I63" s="45" t="s">
        <v>11</v>
      </c>
      <c r="J63" s="45" t="s">
        <v>11</v>
      </c>
      <c r="K63" s="43" t="s">
        <v>12</v>
      </c>
      <c r="L63" s="46">
        <f t="shared" si="2"/>
        <v>180.4</v>
      </c>
      <c r="M63" s="7">
        <v>82000522</v>
      </c>
    </row>
    <row r="64" spans="1:13" customFormat="1" x14ac:dyDescent="0.25">
      <c r="A64" s="40"/>
      <c r="B64" s="41" t="s">
        <v>505</v>
      </c>
      <c r="C64" s="42" t="s">
        <v>73</v>
      </c>
      <c r="D64" s="43">
        <f>'ESCOLHER ANO'!B$2</f>
        <v>2020</v>
      </c>
      <c r="E64" s="43">
        <v>140</v>
      </c>
      <c r="F64" s="44">
        <f t="shared" si="3"/>
        <v>145.6</v>
      </c>
      <c r="G64" s="43">
        <v>30</v>
      </c>
      <c r="H64" s="44">
        <f t="shared" si="1"/>
        <v>15</v>
      </c>
      <c r="I64" s="45" t="s">
        <v>11</v>
      </c>
      <c r="J64" s="45" t="s">
        <v>11</v>
      </c>
      <c r="K64" s="43" t="s">
        <v>12</v>
      </c>
      <c r="L64" s="46">
        <f t="shared" si="2"/>
        <v>160.6</v>
      </c>
      <c r="M64" s="7">
        <v>82000549</v>
      </c>
    </row>
    <row r="65" spans="1:13" customFormat="1" x14ac:dyDescent="0.25">
      <c r="A65" s="40"/>
      <c r="B65" s="41" t="s">
        <v>505</v>
      </c>
      <c r="C65" s="42" t="s">
        <v>74</v>
      </c>
      <c r="D65" s="43">
        <f>'ESCOLHER ANO'!B$2</f>
        <v>2020</v>
      </c>
      <c r="E65" s="43">
        <v>170</v>
      </c>
      <c r="F65" s="44">
        <f t="shared" si="3"/>
        <v>176.8</v>
      </c>
      <c r="G65" s="43">
        <v>46</v>
      </c>
      <c r="H65" s="44">
        <f t="shared" si="1"/>
        <v>23</v>
      </c>
      <c r="I65" s="45" t="s">
        <v>11</v>
      </c>
      <c r="J65" s="45" t="s">
        <v>11</v>
      </c>
      <c r="K65" s="43" t="s">
        <v>12</v>
      </c>
      <c r="L65" s="46">
        <f t="shared" si="2"/>
        <v>199.8</v>
      </c>
      <c r="M65" s="7">
        <v>82000557</v>
      </c>
    </row>
    <row r="66" spans="1:13" customFormat="1" x14ac:dyDescent="0.25">
      <c r="A66" s="40"/>
      <c r="B66" s="41" t="s">
        <v>505</v>
      </c>
      <c r="C66" s="42" t="s">
        <v>75</v>
      </c>
      <c r="D66" s="43">
        <f>'ESCOLHER ANO'!B$2</f>
        <v>2020</v>
      </c>
      <c r="E66" s="43">
        <v>150</v>
      </c>
      <c r="F66" s="44">
        <f t="shared" si="3"/>
        <v>156</v>
      </c>
      <c r="G66" s="43">
        <v>25</v>
      </c>
      <c r="H66" s="44">
        <f t="shared" si="1"/>
        <v>12.5</v>
      </c>
      <c r="I66" s="45" t="s">
        <v>11</v>
      </c>
      <c r="J66" s="45" t="s">
        <v>11</v>
      </c>
      <c r="K66" s="43" t="s">
        <v>12</v>
      </c>
      <c r="L66" s="46">
        <f t="shared" si="2"/>
        <v>168.5</v>
      </c>
      <c r="M66" s="7">
        <v>82001022</v>
      </c>
    </row>
    <row r="67" spans="1:13" customFormat="1" x14ac:dyDescent="0.25">
      <c r="A67" s="40"/>
      <c r="B67" s="41" t="s">
        <v>505</v>
      </c>
      <c r="C67" s="42" t="s">
        <v>76</v>
      </c>
      <c r="D67" s="43">
        <f>'ESCOLHER ANO'!B$2</f>
        <v>2020</v>
      </c>
      <c r="E67" s="43">
        <v>150</v>
      </c>
      <c r="F67" s="44">
        <f t="shared" ref="F67:F129" si="4">E67*SUBSTITUTE($F$1,".",",")</f>
        <v>156</v>
      </c>
      <c r="G67" s="43">
        <v>25</v>
      </c>
      <c r="H67" s="44">
        <f t="shared" ref="H67:H129" si="5">G67*SUBSTITUTE($H$1,".",",")</f>
        <v>12.5</v>
      </c>
      <c r="I67" s="45" t="s">
        <v>11</v>
      </c>
      <c r="J67" s="45" t="s">
        <v>11</v>
      </c>
      <c r="K67" s="43" t="s">
        <v>12</v>
      </c>
      <c r="L67" s="46">
        <f t="shared" ref="L67:L129" si="6">IF(ISNUMBER(F67 + H67 + IF(K67&lt;&gt;"Percentual",+(F67*K67/100))),F67 + H67 + IF(K67&lt;&gt;"Percentual",+(F67*K67/100)), "Entre com números")</f>
        <v>168.5</v>
      </c>
      <c r="M67" s="7">
        <v>82001030</v>
      </c>
    </row>
    <row r="68" spans="1:13" customFormat="1" x14ac:dyDescent="0.25">
      <c r="A68" s="40"/>
      <c r="B68" s="41" t="s">
        <v>505</v>
      </c>
      <c r="C68" s="42" t="s">
        <v>77</v>
      </c>
      <c r="D68" s="43">
        <f>'ESCOLHER ANO'!B$2</f>
        <v>2020</v>
      </c>
      <c r="E68" s="43">
        <v>800</v>
      </c>
      <c r="F68" s="44">
        <f t="shared" si="4"/>
        <v>832</v>
      </c>
      <c r="G68" s="43">
        <v>500</v>
      </c>
      <c r="H68" s="44">
        <f t="shared" si="5"/>
        <v>250</v>
      </c>
      <c r="I68" s="45" t="s">
        <v>11</v>
      </c>
      <c r="J68" s="45" t="s">
        <v>11</v>
      </c>
      <c r="K68" s="43" t="s">
        <v>12</v>
      </c>
      <c r="L68" s="46">
        <f t="shared" si="6"/>
        <v>1082</v>
      </c>
      <c r="M68" s="7">
        <v>82000581</v>
      </c>
    </row>
    <row r="69" spans="1:13" customFormat="1" x14ac:dyDescent="0.25">
      <c r="A69" s="40"/>
      <c r="B69" s="41" t="s">
        <v>505</v>
      </c>
      <c r="C69" s="42" t="s">
        <v>78</v>
      </c>
      <c r="D69" s="43">
        <f>'ESCOLHER ANO'!B$2</f>
        <v>2020</v>
      </c>
      <c r="E69" s="43">
        <v>700</v>
      </c>
      <c r="F69" s="44">
        <f t="shared" si="4"/>
        <v>728</v>
      </c>
      <c r="G69" s="43">
        <v>500</v>
      </c>
      <c r="H69" s="44">
        <f t="shared" si="5"/>
        <v>250</v>
      </c>
      <c r="I69" s="45" t="s">
        <v>11</v>
      </c>
      <c r="J69" s="45" t="s">
        <v>11</v>
      </c>
      <c r="K69" s="43" t="s">
        <v>12</v>
      </c>
      <c r="L69" s="46">
        <f t="shared" si="6"/>
        <v>978</v>
      </c>
      <c r="M69" s="7">
        <v>82000603</v>
      </c>
    </row>
    <row r="70" spans="1:13" customFormat="1" x14ac:dyDescent="0.25">
      <c r="A70" s="40"/>
      <c r="B70" s="41" t="s">
        <v>505</v>
      </c>
      <c r="C70" s="42" t="s">
        <v>79</v>
      </c>
      <c r="D70" s="43">
        <f>'ESCOLHER ANO'!B$2</f>
        <v>2020</v>
      </c>
      <c r="E70" s="43">
        <v>200</v>
      </c>
      <c r="F70" s="44">
        <f t="shared" si="4"/>
        <v>208</v>
      </c>
      <c r="G70" s="43">
        <v>200</v>
      </c>
      <c r="H70" s="44">
        <f t="shared" si="5"/>
        <v>100</v>
      </c>
      <c r="I70" s="45" t="s">
        <v>11</v>
      </c>
      <c r="J70" s="45" t="s">
        <v>11</v>
      </c>
      <c r="K70" s="43" t="s">
        <v>12</v>
      </c>
      <c r="L70" s="46">
        <f t="shared" si="6"/>
        <v>308</v>
      </c>
      <c r="M70" s="7">
        <v>82000620</v>
      </c>
    </row>
    <row r="71" spans="1:13" customFormat="1" x14ac:dyDescent="0.25">
      <c r="A71" s="40"/>
      <c r="B71" s="41" t="s">
        <v>505</v>
      </c>
      <c r="C71" s="42" t="s">
        <v>80</v>
      </c>
      <c r="D71" s="43">
        <f>'ESCOLHER ANO'!B$2</f>
        <v>2020</v>
      </c>
      <c r="E71" s="43">
        <v>450</v>
      </c>
      <c r="F71" s="44">
        <f t="shared" si="4"/>
        <v>468</v>
      </c>
      <c r="G71" s="43">
        <v>56</v>
      </c>
      <c r="H71" s="44">
        <f t="shared" si="5"/>
        <v>28</v>
      </c>
      <c r="I71" s="45" t="s">
        <v>11</v>
      </c>
      <c r="J71" s="45" t="s">
        <v>11</v>
      </c>
      <c r="K71" s="43" t="s">
        <v>12</v>
      </c>
      <c r="L71" s="46">
        <f t="shared" si="6"/>
        <v>496</v>
      </c>
      <c r="M71" s="7">
        <v>82000646</v>
      </c>
    </row>
    <row r="72" spans="1:13" customFormat="1" x14ac:dyDescent="0.25">
      <c r="A72" s="40"/>
      <c r="B72" s="41" t="s">
        <v>505</v>
      </c>
      <c r="C72" s="42" t="s">
        <v>81</v>
      </c>
      <c r="D72" s="43">
        <f>'ESCOLHER ANO'!B$2</f>
        <v>2020</v>
      </c>
      <c r="E72" s="43">
        <v>380</v>
      </c>
      <c r="F72" s="44">
        <f t="shared" si="4"/>
        <v>395.2</v>
      </c>
      <c r="G72" s="43">
        <v>56</v>
      </c>
      <c r="H72" s="44">
        <f t="shared" si="5"/>
        <v>28</v>
      </c>
      <c r="I72" s="45" t="s">
        <v>11</v>
      </c>
      <c r="J72" s="45" t="s">
        <v>11</v>
      </c>
      <c r="K72" s="43" t="s">
        <v>12</v>
      </c>
      <c r="L72" s="46">
        <f t="shared" si="6"/>
        <v>423.2</v>
      </c>
      <c r="M72" s="7">
        <v>82000662</v>
      </c>
    </row>
    <row r="73" spans="1:13" customFormat="1" x14ac:dyDescent="0.25">
      <c r="A73" s="40"/>
      <c r="B73" s="41" t="s">
        <v>505</v>
      </c>
      <c r="C73" s="42" t="s">
        <v>82</v>
      </c>
      <c r="D73" s="43">
        <f>'ESCOLHER ANO'!B$2</f>
        <v>2020</v>
      </c>
      <c r="E73" s="43">
        <v>300</v>
      </c>
      <c r="F73" s="44">
        <f t="shared" si="4"/>
        <v>312</v>
      </c>
      <c r="G73" s="43">
        <v>49</v>
      </c>
      <c r="H73" s="44">
        <f t="shared" si="5"/>
        <v>24.5</v>
      </c>
      <c r="I73" s="45" t="s">
        <v>11</v>
      </c>
      <c r="J73" s="45" t="s">
        <v>11</v>
      </c>
      <c r="K73" s="43" t="s">
        <v>12</v>
      </c>
      <c r="L73" s="46">
        <f t="shared" si="6"/>
        <v>336.5</v>
      </c>
      <c r="M73" s="7">
        <v>82000689</v>
      </c>
    </row>
    <row r="74" spans="1:13" customFormat="1" x14ac:dyDescent="0.25">
      <c r="A74" s="40"/>
      <c r="B74" s="41" t="s">
        <v>505</v>
      </c>
      <c r="C74" s="47" t="s">
        <v>83</v>
      </c>
      <c r="D74" s="43">
        <f>'ESCOLHER ANO'!B$2</f>
        <v>2020</v>
      </c>
      <c r="E74" s="43">
        <v>150</v>
      </c>
      <c r="F74" s="44">
        <f t="shared" si="4"/>
        <v>156</v>
      </c>
      <c r="G74" s="43">
        <v>28</v>
      </c>
      <c r="H74" s="44">
        <f t="shared" si="5"/>
        <v>14</v>
      </c>
      <c r="I74" s="45" t="s">
        <v>11</v>
      </c>
      <c r="J74" s="45" t="s">
        <v>11</v>
      </c>
      <c r="K74" s="43" t="s">
        <v>12</v>
      </c>
      <c r="L74" s="46">
        <f t="shared" si="6"/>
        <v>170</v>
      </c>
      <c r="M74" s="7">
        <v>82000794</v>
      </c>
    </row>
    <row r="75" spans="1:13" customFormat="1" x14ac:dyDescent="0.25">
      <c r="A75" s="40"/>
      <c r="B75" s="41" t="s">
        <v>505</v>
      </c>
      <c r="C75" s="42" t="s">
        <v>84</v>
      </c>
      <c r="D75" s="43">
        <f>'ESCOLHER ANO'!B$2</f>
        <v>2020</v>
      </c>
      <c r="E75" s="43">
        <v>250</v>
      </c>
      <c r="F75" s="44">
        <f t="shared" si="4"/>
        <v>260</v>
      </c>
      <c r="G75" s="43">
        <v>28</v>
      </c>
      <c r="H75" s="44">
        <f t="shared" si="5"/>
        <v>14</v>
      </c>
      <c r="I75" s="45" t="s">
        <v>11</v>
      </c>
      <c r="J75" s="45" t="s">
        <v>11</v>
      </c>
      <c r="K75" s="43" t="s">
        <v>12</v>
      </c>
      <c r="L75" s="46">
        <f t="shared" si="6"/>
        <v>274</v>
      </c>
      <c r="M75" s="7">
        <v>82000786</v>
      </c>
    </row>
    <row r="76" spans="1:13" customFormat="1" x14ac:dyDescent="0.25">
      <c r="A76" s="40"/>
      <c r="B76" s="41" t="s">
        <v>505</v>
      </c>
      <c r="C76" s="42" t="s">
        <v>85</v>
      </c>
      <c r="D76" s="43">
        <f>'ESCOLHER ANO'!B$2</f>
        <v>2020</v>
      </c>
      <c r="E76" s="43">
        <v>250</v>
      </c>
      <c r="F76" s="44">
        <f t="shared" si="4"/>
        <v>260</v>
      </c>
      <c r="G76" s="43">
        <v>28</v>
      </c>
      <c r="H76" s="44">
        <f t="shared" si="5"/>
        <v>14</v>
      </c>
      <c r="I76" s="45" t="s">
        <v>11</v>
      </c>
      <c r="J76" s="45" t="s">
        <v>11</v>
      </c>
      <c r="K76" s="43" t="s">
        <v>12</v>
      </c>
      <c r="L76" s="46">
        <f t="shared" si="6"/>
        <v>274</v>
      </c>
      <c r="M76" s="7">
        <v>82000743</v>
      </c>
    </row>
    <row r="77" spans="1:13" customFormat="1" x14ac:dyDescent="0.25">
      <c r="A77" s="40"/>
      <c r="B77" s="41" t="s">
        <v>505</v>
      </c>
      <c r="C77" s="42" t="s">
        <v>86</v>
      </c>
      <c r="D77" s="43">
        <f>'ESCOLHER ANO'!B$2</f>
        <v>2020</v>
      </c>
      <c r="E77" s="43">
        <v>350</v>
      </c>
      <c r="F77" s="44">
        <f t="shared" si="4"/>
        <v>364</v>
      </c>
      <c r="G77" s="43">
        <v>28</v>
      </c>
      <c r="H77" s="44">
        <f t="shared" si="5"/>
        <v>14</v>
      </c>
      <c r="I77" s="45" t="s">
        <v>11</v>
      </c>
      <c r="J77" s="45" t="s">
        <v>11</v>
      </c>
      <c r="K77" s="43" t="s">
        <v>12</v>
      </c>
      <c r="L77" s="46">
        <f t="shared" si="6"/>
        <v>378</v>
      </c>
      <c r="M77" s="7">
        <v>82000808</v>
      </c>
    </row>
    <row r="78" spans="1:13" customFormat="1" x14ac:dyDescent="0.25">
      <c r="A78" s="40"/>
      <c r="B78" s="41" t="s">
        <v>505</v>
      </c>
      <c r="C78" s="42" t="s">
        <v>87</v>
      </c>
      <c r="D78" s="43">
        <f>'ESCOLHER ANO'!B$2</f>
        <v>2020</v>
      </c>
      <c r="E78" s="43">
        <v>150</v>
      </c>
      <c r="F78" s="44">
        <f t="shared" si="4"/>
        <v>156</v>
      </c>
      <c r="G78" s="43">
        <v>30</v>
      </c>
      <c r="H78" s="44">
        <f t="shared" si="5"/>
        <v>15</v>
      </c>
      <c r="I78" s="45" t="s">
        <v>11</v>
      </c>
      <c r="J78" s="45" t="s">
        <v>11</v>
      </c>
      <c r="K78" s="43" t="s">
        <v>12</v>
      </c>
      <c r="L78" s="46">
        <f t="shared" si="6"/>
        <v>171</v>
      </c>
      <c r="M78" s="7">
        <v>82000859</v>
      </c>
    </row>
    <row r="79" spans="1:13" customFormat="1" x14ac:dyDescent="0.25">
      <c r="A79" s="40"/>
      <c r="B79" s="41" t="s">
        <v>505</v>
      </c>
      <c r="C79" s="42" t="s">
        <v>88</v>
      </c>
      <c r="D79" s="43">
        <f>'ESCOLHER ANO'!B$2</f>
        <v>2020</v>
      </c>
      <c r="E79" s="43">
        <v>180</v>
      </c>
      <c r="F79" s="44">
        <f t="shared" si="4"/>
        <v>187.20000000000002</v>
      </c>
      <c r="G79" s="43">
        <v>35</v>
      </c>
      <c r="H79" s="44">
        <f t="shared" si="5"/>
        <v>17.5</v>
      </c>
      <c r="I79" s="45" t="s">
        <v>11</v>
      </c>
      <c r="J79" s="45" t="s">
        <v>11</v>
      </c>
      <c r="K79" s="43" t="s">
        <v>12</v>
      </c>
      <c r="L79" s="46">
        <f t="shared" si="6"/>
        <v>204.70000000000002</v>
      </c>
      <c r="M79" s="7">
        <v>82000816</v>
      </c>
    </row>
    <row r="80" spans="1:13" customFormat="1" x14ac:dyDescent="0.25">
      <c r="A80" s="40"/>
      <c r="B80" s="41" t="s">
        <v>505</v>
      </c>
      <c r="C80" s="42" t="s">
        <v>89</v>
      </c>
      <c r="D80" s="43">
        <f>'ESCOLHER ANO'!B$2</f>
        <v>2020</v>
      </c>
      <c r="E80" s="43">
        <v>150</v>
      </c>
      <c r="F80" s="44">
        <f t="shared" si="4"/>
        <v>156</v>
      </c>
      <c r="G80" s="43">
        <v>30</v>
      </c>
      <c r="H80" s="44">
        <f t="shared" si="5"/>
        <v>15</v>
      </c>
      <c r="I80" s="45" t="s">
        <v>11</v>
      </c>
      <c r="J80" s="45" t="s">
        <v>11</v>
      </c>
      <c r="K80" s="43" t="s">
        <v>12</v>
      </c>
      <c r="L80" s="46">
        <f t="shared" si="6"/>
        <v>171</v>
      </c>
      <c r="M80" s="7"/>
    </row>
    <row r="81" spans="1:13" customFormat="1" x14ac:dyDescent="0.25">
      <c r="A81" s="40"/>
      <c r="B81" s="41" t="s">
        <v>505</v>
      </c>
      <c r="C81" s="42" t="s">
        <v>90</v>
      </c>
      <c r="D81" s="43">
        <f>'ESCOLHER ANO'!B$2</f>
        <v>2020</v>
      </c>
      <c r="E81" s="43">
        <v>180</v>
      </c>
      <c r="F81" s="44">
        <f t="shared" si="4"/>
        <v>187.20000000000002</v>
      </c>
      <c r="G81" s="43">
        <v>35</v>
      </c>
      <c r="H81" s="44">
        <f t="shared" si="5"/>
        <v>17.5</v>
      </c>
      <c r="I81" s="45" t="s">
        <v>11</v>
      </c>
      <c r="J81" s="45" t="s">
        <v>11</v>
      </c>
      <c r="K81" s="43" t="s">
        <v>12</v>
      </c>
      <c r="L81" s="46">
        <f t="shared" si="6"/>
        <v>204.70000000000002</v>
      </c>
      <c r="M81" s="7">
        <v>82000832</v>
      </c>
    </row>
    <row r="82" spans="1:13" customFormat="1" x14ac:dyDescent="0.25">
      <c r="A82" s="40"/>
      <c r="B82" s="41" t="s">
        <v>505</v>
      </c>
      <c r="C82" s="42" t="s">
        <v>91</v>
      </c>
      <c r="D82" s="43">
        <f>'ESCOLHER ANO'!B$2</f>
        <v>2020</v>
      </c>
      <c r="E82" s="43">
        <v>250</v>
      </c>
      <c r="F82" s="44">
        <f t="shared" si="4"/>
        <v>260</v>
      </c>
      <c r="G82" s="43">
        <v>42</v>
      </c>
      <c r="H82" s="44">
        <f t="shared" si="5"/>
        <v>21</v>
      </c>
      <c r="I82" s="45" t="s">
        <v>11</v>
      </c>
      <c r="J82" s="45" t="s">
        <v>11</v>
      </c>
      <c r="K82" s="43" t="s">
        <v>12</v>
      </c>
      <c r="L82" s="46">
        <f t="shared" si="6"/>
        <v>281</v>
      </c>
      <c r="M82" s="7">
        <v>82000883</v>
      </c>
    </row>
    <row r="83" spans="1:13" customFormat="1" x14ac:dyDescent="0.25">
      <c r="A83" s="40"/>
      <c r="B83" s="41" t="s">
        <v>505</v>
      </c>
      <c r="C83" s="42" t="s">
        <v>92</v>
      </c>
      <c r="D83" s="43">
        <f>'ESCOLHER ANO'!B$2</f>
        <v>2020</v>
      </c>
      <c r="E83" s="43">
        <v>380</v>
      </c>
      <c r="F83" s="44">
        <f t="shared" si="4"/>
        <v>395.2</v>
      </c>
      <c r="G83" s="43">
        <v>42</v>
      </c>
      <c r="H83" s="44">
        <f t="shared" si="5"/>
        <v>21</v>
      </c>
      <c r="I83" s="45" t="s">
        <v>11</v>
      </c>
      <c r="J83" s="45" t="s">
        <v>11</v>
      </c>
      <c r="K83" s="43" t="s">
        <v>12</v>
      </c>
      <c r="L83" s="46">
        <f t="shared" si="6"/>
        <v>416.2</v>
      </c>
      <c r="M83" s="7">
        <v>82000891</v>
      </c>
    </row>
    <row r="84" spans="1:13" customFormat="1" x14ac:dyDescent="0.25">
      <c r="A84" s="40"/>
      <c r="B84" s="41" t="s">
        <v>505</v>
      </c>
      <c r="C84" s="42" t="s">
        <v>93</v>
      </c>
      <c r="D84" s="43">
        <f>'ESCOLHER ANO'!B$2</f>
        <v>2020</v>
      </c>
      <c r="E84" s="43">
        <v>200</v>
      </c>
      <c r="F84" s="44">
        <f t="shared" si="4"/>
        <v>208</v>
      </c>
      <c r="G84" s="43">
        <v>42</v>
      </c>
      <c r="H84" s="44">
        <f t="shared" si="5"/>
        <v>21</v>
      </c>
      <c r="I84" s="45" t="s">
        <v>11</v>
      </c>
      <c r="J84" s="45" t="s">
        <v>11</v>
      </c>
      <c r="K84" s="43" t="s">
        <v>12</v>
      </c>
      <c r="L84" s="46">
        <f t="shared" si="6"/>
        <v>229</v>
      </c>
      <c r="M84" s="7">
        <v>82000905</v>
      </c>
    </row>
    <row r="85" spans="1:13" customFormat="1" x14ac:dyDescent="0.25">
      <c r="A85" s="40"/>
      <c r="B85" s="41" t="s">
        <v>505</v>
      </c>
      <c r="C85" s="42" t="s">
        <v>94</v>
      </c>
      <c r="D85" s="43">
        <f>'ESCOLHER ANO'!B$2</f>
        <v>2020</v>
      </c>
      <c r="E85" s="43">
        <v>250</v>
      </c>
      <c r="F85" s="44">
        <f t="shared" si="4"/>
        <v>260</v>
      </c>
      <c r="G85" s="43">
        <v>42</v>
      </c>
      <c r="H85" s="44">
        <f t="shared" si="5"/>
        <v>21</v>
      </c>
      <c r="I85" s="45" t="s">
        <v>11</v>
      </c>
      <c r="J85" s="45" t="s">
        <v>11</v>
      </c>
      <c r="K85" s="43" t="s">
        <v>12</v>
      </c>
      <c r="L85" s="46">
        <f t="shared" si="6"/>
        <v>281</v>
      </c>
      <c r="M85" s="7">
        <v>82000913</v>
      </c>
    </row>
    <row r="86" spans="1:13" customFormat="1" x14ac:dyDescent="0.25">
      <c r="A86" s="40"/>
      <c r="B86" s="41" t="s">
        <v>505</v>
      </c>
      <c r="C86" s="42" t="s">
        <v>95</v>
      </c>
      <c r="D86" s="43">
        <f>'ESCOLHER ANO'!B$2</f>
        <v>2020</v>
      </c>
      <c r="E86" s="43">
        <v>350</v>
      </c>
      <c r="F86" s="44">
        <f t="shared" si="4"/>
        <v>364</v>
      </c>
      <c r="G86" s="43">
        <v>45</v>
      </c>
      <c r="H86" s="44">
        <f t="shared" si="5"/>
        <v>22.5</v>
      </c>
      <c r="I86" s="45" t="s">
        <v>11</v>
      </c>
      <c r="J86" s="45" t="s">
        <v>11</v>
      </c>
      <c r="K86" s="43" t="s">
        <v>12</v>
      </c>
      <c r="L86" s="46">
        <f t="shared" si="6"/>
        <v>386.5</v>
      </c>
      <c r="M86" s="7">
        <v>82000921</v>
      </c>
    </row>
    <row r="87" spans="1:13" customFormat="1" x14ac:dyDescent="0.25">
      <c r="A87" s="40"/>
      <c r="B87" s="41" t="s">
        <v>505</v>
      </c>
      <c r="C87" s="42" t="s">
        <v>96</v>
      </c>
      <c r="D87" s="43">
        <f>'ESCOLHER ANO'!B$2</f>
        <v>2020</v>
      </c>
      <c r="E87" s="43">
        <v>200</v>
      </c>
      <c r="F87" s="44">
        <f t="shared" si="4"/>
        <v>208</v>
      </c>
      <c r="G87" s="43">
        <v>30</v>
      </c>
      <c r="H87" s="44">
        <f t="shared" si="5"/>
        <v>15</v>
      </c>
      <c r="I87" s="45" t="s">
        <v>11</v>
      </c>
      <c r="J87" s="45" t="s">
        <v>11</v>
      </c>
      <c r="K87" s="43" t="s">
        <v>12</v>
      </c>
      <c r="L87" s="46">
        <f t="shared" si="6"/>
        <v>223</v>
      </c>
      <c r="M87" s="7">
        <v>82000948</v>
      </c>
    </row>
    <row r="88" spans="1:13" customFormat="1" x14ac:dyDescent="0.25">
      <c r="A88" s="40"/>
      <c r="B88" s="41" t="s">
        <v>505</v>
      </c>
      <c r="C88" s="42" t="s">
        <v>97</v>
      </c>
      <c r="D88" s="43">
        <f>'ESCOLHER ANO'!B$2</f>
        <v>2020</v>
      </c>
      <c r="E88" s="43">
        <v>200</v>
      </c>
      <c r="F88" s="44">
        <f t="shared" si="4"/>
        <v>208</v>
      </c>
      <c r="G88" s="43">
        <v>200</v>
      </c>
      <c r="H88" s="44">
        <f t="shared" si="5"/>
        <v>100</v>
      </c>
      <c r="I88" s="45" t="s">
        <v>11</v>
      </c>
      <c r="J88" s="45" t="s">
        <v>504</v>
      </c>
      <c r="K88" s="43" t="s">
        <v>12</v>
      </c>
      <c r="L88" s="46">
        <f t="shared" si="6"/>
        <v>308</v>
      </c>
      <c r="M88" s="7">
        <v>82000964</v>
      </c>
    </row>
    <row r="89" spans="1:13" customFormat="1" x14ac:dyDescent="0.25">
      <c r="A89" s="40"/>
      <c r="B89" s="41" t="s">
        <v>505</v>
      </c>
      <c r="C89" s="42" t="s">
        <v>98</v>
      </c>
      <c r="D89" s="43">
        <f>'ESCOLHER ANO'!B$2</f>
        <v>2020</v>
      </c>
      <c r="E89" s="43">
        <v>400</v>
      </c>
      <c r="F89" s="44">
        <f t="shared" si="4"/>
        <v>416</v>
      </c>
      <c r="G89" s="43">
        <v>210</v>
      </c>
      <c r="H89" s="44">
        <f t="shared" si="5"/>
        <v>105</v>
      </c>
      <c r="I89" s="45" t="s">
        <v>11</v>
      </c>
      <c r="J89" s="45" t="s">
        <v>504</v>
      </c>
      <c r="K89" s="43" t="s">
        <v>12</v>
      </c>
      <c r="L89" s="46">
        <f t="shared" si="6"/>
        <v>521</v>
      </c>
      <c r="M89" s="7">
        <v>82000980</v>
      </c>
    </row>
    <row r="90" spans="1:13" customFormat="1" x14ac:dyDescent="0.25">
      <c r="A90" s="40"/>
      <c r="B90" s="41" t="s">
        <v>505</v>
      </c>
      <c r="C90" s="42" t="s">
        <v>99</v>
      </c>
      <c r="D90" s="43">
        <f>'ESCOLHER ANO'!B$2</f>
        <v>2020</v>
      </c>
      <c r="E90" s="43">
        <v>600</v>
      </c>
      <c r="F90" s="44">
        <f t="shared" si="4"/>
        <v>624</v>
      </c>
      <c r="G90" s="43">
        <v>300</v>
      </c>
      <c r="H90" s="44">
        <f t="shared" si="5"/>
        <v>150</v>
      </c>
      <c r="I90" s="45" t="s">
        <v>11</v>
      </c>
      <c r="J90" s="45" t="s">
        <v>504</v>
      </c>
      <c r="K90" s="43" t="s">
        <v>12</v>
      </c>
      <c r="L90" s="46">
        <f t="shared" si="6"/>
        <v>774</v>
      </c>
      <c r="M90" s="7">
        <v>82001006</v>
      </c>
    </row>
    <row r="91" spans="1:13" customFormat="1" x14ac:dyDescent="0.25">
      <c r="A91" s="40"/>
      <c r="B91" s="41" t="s">
        <v>505</v>
      </c>
      <c r="C91" s="42" t="s">
        <v>100</v>
      </c>
      <c r="D91" s="43">
        <f>'ESCOLHER ANO'!B$2</f>
        <v>2020</v>
      </c>
      <c r="E91" s="43">
        <v>800</v>
      </c>
      <c r="F91" s="44">
        <f t="shared" si="4"/>
        <v>832</v>
      </c>
      <c r="G91" s="43">
        <v>100</v>
      </c>
      <c r="H91" s="44">
        <f t="shared" si="5"/>
        <v>50</v>
      </c>
      <c r="I91" s="45" t="s">
        <v>11</v>
      </c>
      <c r="J91" s="45" t="s">
        <v>11</v>
      </c>
      <c r="K91" s="43" t="s">
        <v>12</v>
      </c>
      <c r="L91" s="46">
        <f t="shared" si="6"/>
        <v>882</v>
      </c>
      <c r="M91" s="7">
        <v>82001049</v>
      </c>
    </row>
    <row r="92" spans="1:13" customFormat="1" x14ac:dyDescent="0.25">
      <c r="A92" s="40"/>
      <c r="B92" s="41" t="s">
        <v>505</v>
      </c>
      <c r="C92" s="42" t="s">
        <v>101</v>
      </c>
      <c r="D92" s="43">
        <f>'ESCOLHER ANO'!B$2</f>
        <v>2020</v>
      </c>
      <c r="E92" s="43">
        <v>600</v>
      </c>
      <c r="F92" s="44">
        <f t="shared" si="4"/>
        <v>624</v>
      </c>
      <c r="G92" s="43">
        <v>400</v>
      </c>
      <c r="H92" s="44">
        <f t="shared" si="5"/>
        <v>200</v>
      </c>
      <c r="I92" s="45" t="s">
        <v>11</v>
      </c>
      <c r="J92" s="45" t="s">
        <v>11</v>
      </c>
      <c r="K92" s="43" t="s">
        <v>12</v>
      </c>
      <c r="L92" s="46">
        <f t="shared" si="6"/>
        <v>824</v>
      </c>
      <c r="M92" s="7">
        <v>82001057</v>
      </c>
    </row>
    <row r="93" spans="1:13" customFormat="1" x14ac:dyDescent="0.25">
      <c r="A93" s="40"/>
      <c r="B93" s="41" t="s">
        <v>505</v>
      </c>
      <c r="C93" s="42" t="s">
        <v>102</v>
      </c>
      <c r="D93" s="43">
        <f>'ESCOLHER ANO'!B$2</f>
        <v>2020</v>
      </c>
      <c r="E93" s="43">
        <v>600</v>
      </c>
      <c r="F93" s="44">
        <f t="shared" si="4"/>
        <v>624</v>
      </c>
      <c r="G93" s="43">
        <v>200</v>
      </c>
      <c r="H93" s="44">
        <f t="shared" si="5"/>
        <v>100</v>
      </c>
      <c r="I93" s="45" t="s">
        <v>11</v>
      </c>
      <c r="J93" s="45" t="s">
        <v>11</v>
      </c>
      <c r="K93" s="43" t="s">
        <v>12</v>
      </c>
      <c r="L93" s="46">
        <f t="shared" si="6"/>
        <v>724</v>
      </c>
      <c r="M93" s="7">
        <v>82001065</v>
      </c>
    </row>
    <row r="94" spans="1:13" customFormat="1" x14ac:dyDescent="0.25">
      <c r="A94" s="40"/>
      <c r="B94" s="41" t="s">
        <v>505</v>
      </c>
      <c r="C94" s="42" t="s">
        <v>103</v>
      </c>
      <c r="D94" s="43">
        <f>'ESCOLHER ANO'!B$2</f>
        <v>2020</v>
      </c>
      <c r="E94" s="43">
        <v>100</v>
      </c>
      <c r="F94" s="44">
        <f t="shared" si="4"/>
        <v>104</v>
      </c>
      <c r="G94" s="43">
        <v>20</v>
      </c>
      <c r="H94" s="44">
        <f t="shared" si="5"/>
        <v>10</v>
      </c>
      <c r="I94" s="45" t="s">
        <v>11</v>
      </c>
      <c r="J94" s="45" t="s">
        <v>11</v>
      </c>
      <c r="K94" s="43" t="s">
        <v>12</v>
      </c>
      <c r="L94" s="46">
        <f t="shared" si="6"/>
        <v>114</v>
      </c>
      <c r="M94" s="168"/>
    </row>
    <row r="95" spans="1:13" customFormat="1" x14ac:dyDescent="0.25">
      <c r="A95" s="40"/>
      <c r="B95" s="41" t="s">
        <v>505</v>
      </c>
      <c r="C95" s="42" t="s">
        <v>104</v>
      </c>
      <c r="D95" s="43">
        <f>'ESCOLHER ANO'!B$2</f>
        <v>2020</v>
      </c>
      <c r="E95" s="43">
        <v>150</v>
      </c>
      <c r="F95" s="44">
        <f t="shared" si="4"/>
        <v>156</v>
      </c>
      <c r="G95" s="43">
        <v>50</v>
      </c>
      <c r="H95" s="44">
        <f t="shared" si="5"/>
        <v>25</v>
      </c>
      <c r="I95" s="45" t="s">
        <v>11</v>
      </c>
      <c r="J95" s="45" t="s">
        <v>11</v>
      </c>
      <c r="K95" s="43" t="s">
        <v>12</v>
      </c>
      <c r="L95" s="46">
        <f t="shared" si="6"/>
        <v>181</v>
      </c>
      <c r="M95" s="7">
        <v>82001073</v>
      </c>
    </row>
    <row r="96" spans="1:13" customFormat="1" x14ac:dyDescent="0.25">
      <c r="A96" s="40"/>
      <c r="B96" s="41" t="s">
        <v>505</v>
      </c>
      <c r="C96" s="42" t="s">
        <v>105</v>
      </c>
      <c r="D96" s="43">
        <f>'ESCOLHER ANO'!B$2</f>
        <v>2020</v>
      </c>
      <c r="E96" s="43">
        <v>120</v>
      </c>
      <c r="F96" s="44">
        <f t="shared" si="4"/>
        <v>124.80000000000001</v>
      </c>
      <c r="G96" s="43">
        <v>25</v>
      </c>
      <c r="H96" s="44">
        <f t="shared" si="5"/>
        <v>12.5</v>
      </c>
      <c r="I96" s="45" t="s">
        <v>11</v>
      </c>
      <c r="J96" s="45" t="s">
        <v>11</v>
      </c>
      <c r="K96" s="43" t="s">
        <v>12</v>
      </c>
      <c r="L96" s="46">
        <f t="shared" si="6"/>
        <v>137.30000000000001</v>
      </c>
      <c r="M96" s="7">
        <v>82001103</v>
      </c>
    </row>
    <row r="97" spans="1:13" customFormat="1" x14ac:dyDescent="0.25">
      <c r="A97" s="40"/>
      <c r="B97" s="41" t="s">
        <v>505</v>
      </c>
      <c r="C97" s="42" t="s">
        <v>106</v>
      </c>
      <c r="D97" s="43">
        <f>'ESCOLHER ANO'!B$2</f>
        <v>2020</v>
      </c>
      <c r="E97" s="43">
        <v>120</v>
      </c>
      <c r="F97" s="44">
        <f t="shared" si="4"/>
        <v>124.80000000000001</v>
      </c>
      <c r="G97" s="43">
        <v>35</v>
      </c>
      <c r="H97" s="44">
        <f t="shared" si="5"/>
        <v>17.5</v>
      </c>
      <c r="I97" s="45" t="s">
        <v>11</v>
      </c>
      <c r="J97" s="45" t="s">
        <v>11</v>
      </c>
      <c r="K97" s="43" t="s">
        <v>12</v>
      </c>
      <c r="L97" s="46">
        <f t="shared" si="6"/>
        <v>142.30000000000001</v>
      </c>
      <c r="M97" s="7">
        <v>82001120</v>
      </c>
    </row>
    <row r="98" spans="1:13" customFormat="1" x14ac:dyDescent="0.25">
      <c r="A98" s="40"/>
      <c r="B98" s="41" t="s">
        <v>505</v>
      </c>
      <c r="C98" s="42" t="s">
        <v>107</v>
      </c>
      <c r="D98" s="43">
        <f>'ESCOLHER ANO'!B$2</f>
        <v>2020</v>
      </c>
      <c r="E98" s="43">
        <v>100</v>
      </c>
      <c r="F98" s="44">
        <f t="shared" si="4"/>
        <v>104</v>
      </c>
      <c r="G98" s="43">
        <v>100</v>
      </c>
      <c r="H98" s="44">
        <f t="shared" si="5"/>
        <v>50</v>
      </c>
      <c r="I98" s="45" t="s">
        <v>11</v>
      </c>
      <c r="J98" s="45" t="s">
        <v>11</v>
      </c>
      <c r="K98" s="43" t="s">
        <v>12</v>
      </c>
      <c r="L98" s="46">
        <f t="shared" si="6"/>
        <v>154</v>
      </c>
      <c r="M98" s="7">
        <v>82001138</v>
      </c>
    </row>
    <row r="99" spans="1:13" customFormat="1" x14ac:dyDescent="0.25">
      <c r="A99" s="40"/>
      <c r="B99" s="41" t="s">
        <v>505</v>
      </c>
      <c r="C99" s="42" t="s">
        <v>108</v>
      </c>
      <c r="D99" s="43">
        <f>'ESCOLHER ANO'!B$2</f>
        <v>2020</v>
      </c>
      <c r="E99" s="43">
        <v>250</v>
      </c>
      <c r="F99" s="44">
        <f t="shared" si="4"/>
        <v>260</v>
      </c>
      <c r="G99" s="43">
        <v>53</v>
      </c>
      <c r="H99" s="44">
        <f t="shared" si="5"/>
        <v>26.5</v>
      </c>
      <c r="I99" s="45" t="s">
        <v>11</v>
      </c>
      <c r="J99" s="45" t="s">
        <v>11</v>
      </c>
      <c r="K99" s="43" t="s">
        <v>12</v>
      </c>
      <c r="L99" s="46">
        <f t="shared" si="6"/>
        <v>286.5</v>
      </c>
      <c r="M99" s="7">
        <v>82001154</v>
      </c>
    </row>
    <row r="100" spans="1:13" customFormat="1" x14ac:dyDescent="0.25">
      <c r="A100" s="40"/>
      <c r="B100" s="41" t="s">
        <v>505</v>
      </c>
      <c r="C100" s="42" t="s">
        <v>109</v>
      </c>
      <c r="D100" s="43">
        <f>'ESCOLHER ANO'!B$2</f>
        <v>2020</v>
      </c>
      <c r="E100" s="43">
        <v>300</v>
      </c>
      <c r="F100" s="44">
        <f t="shared" si="4"/>
        <v>312</v>
      </c>
      <c r="G100" s="43">
        <v>51</v>
      </c>
      <c r="H100" s="44">
        <f t="shared" si="5"/>
        <v>25.5</v>
      </c>
      <c r="I100" s="45" t="s">
        <v>11</v>
      </c>
      <c r="J100" s="45" t="s">
        <v>11</v>
      </c>
      <c r="K100" s="43" t="s">
        <v>12</v>
      </c>
      <c r="L100" s="46">
        <f t="shared" si="6"/>
        <v>337.5</v>
      </c>
      <c r="M100" s="7">
        <v>82001170</v>
      </c>
    </row>
    <row r="101" spans="1:13" customFormat="1" x14ac:dyDescent="0.25">
      <c r="A101" s="40"/>
      <c r="B101" s="41" t="s">
        <v>505</v>
      </c>
      <c r="C101" s="42" t="s">
        <v>110</v>
      </c>
      <c r="D101" s="43">
        <f>'ESCOLHER ANO'!B$2</f>
        <v>2020</v>
      </c>
      <c r="E101" s="43">
        <v>180</v>
      </c>
      <c r="F101" s="44">
        <f t="shared" si="4"/>
        <v>187.20000000000002</v>
      </c>
      <c r="G101" s="43">
        <v>35</v>
      </c>
      <c r="H101" s="44">
        <f t="shared" si="5"/>
        <v>17.5</v>
      </c>
      <c r="I101" s="45" t="s">
        <v>11</v>
      </c>
      <c r="J101" s="45" t="s">
        <v>11</v>
      </c>
      <c r="K101" s="43" t="s">
        <v>12</v>
      </c>
      <c r="L101" s="46">
        <f t="shared" si="6"/>
        <v>204.70000000000002</v>
      </c>
      <c r="M101" s="7">
        <v>82001189</v>
      </c>
    </row>
    <row r="102" spans="1:13" customFormat="1" x14ac:dyDescent="0.25">
      <c r="A102" s="40"/>
      <c r="B102" s="41" t="s">
        <v>505</v>
      </c>
      <c r="C102" s="42" t="s">
        <v>111</v>
      </c>
      <c r="D102" s="43">
        <f>'ESCOLHER ANO'!B$2</f>
        <v>2020</v>
      </c>
      <c r="E102" s="43">
        <v>150</v>
      </c>
      <c r="F102" s="44">
        <f t="shared" si="4"/>
        <v>156</v>
      </c>
      <c r="G102" s="43">
        <v>10</v>
      </c>
      <c r="H102" s="44">
        <f t="shared" si="5"/>
        <v>5</v>
      </c>
      <c r="I102" s="45" t="s">
        <v>11</v>
      </c>
      <c r="J102" s="45" t="s">
        <v>11</v>
      </c>
      <c r="K102" s="43" t="s">
        <v>12</v>
      </c>
      <c r="L102" s="46">
        <f t="shared" si="6"/>
        <v>161</v>
      </c>
      <c r="M102" s="7">
        <v>82001219</v>
      </c>
    </row>
    <row r="103" spans="1:13" customFormat="1" x14ac:dyDescent="0.25">
      <c r="A103" s="40"/>
      <c r="B103" s="41" t="s">
        <v>505</v>
      </c>
      <c r="C103" s="42" t="s">
        <v>112</v>
      </c>
      <c r="D103" s="43">
        <f>'ESCOLHER ANO'!B$2</f>
        <v>2020</v>
      </c>
      <c r="E103" s="43">
        <v>150</v>
      </c>
      <c r="F103" s="44">
        <f t="shared" si="4"/>
        <v>156</v>
      </c>
      <c r="G103" s="43">
        <v>10</v>
      </c>
      <c r="H103" s="44">
        <f t="shared" si="5"/>
        <v>5</v>
      </c>
      <c r="I103" s="45" t="s">
        <v>11</v>
      </c>
      <c r="J103" s="45" t="s">
        <v>11</v>
      </c>
      <c r="K103" s="43" t="s">
        <v>12</v>
      </c>
      <c r="L103" s="46">
        <f t="shared" si="6"/>
        <v>161</v>
      </c>
      <c r="M103" s="7">
        <v>82001235</v>
      </c>
    </row>
    <row r="104" spans="1:13" customFormat="1" x14ac:dyDescent="0.25">
      <c r="A104" s="40"/>
      <c r="B104" s="41" t="s">
        <v>505</v>
      </c>
      <c r="C104" s="42" t="s">
        <v>113</v>
      </c>
      <c r="D104" s="43">
        <f>'ESCOLHER ANO'!B$2</f>
        <v>2020</v>
      </c>
      <c r="E104" s="43">
        <v>400</v>
      </c>
      <c r="F104" s="44">
        <f t="shared" si="4"/>
        <v>416</v>
      </c>
      <c r="G104" s="43">
        <v>190</v>
      </c>
      <c r="H104" s="44">
        <f t="shared" si="5"/>
        <v>95</v>
      </c>
      <c r="I104" s="45" t="s">
        <v>11</v>
      </c>
      <c r="J104" s="45" t="s">
        <v>11</v>
      </c>
      <c r="K104" s="43" t="s">
        <v>12</v>
      </c>
      <c r="L104" s="46">
        <f t="shared" si="6"/>
        <v>511</v>
      </c>
      <c r="M104" s="7">
        <v>82001243</v>
      </c>
    </row>
    <row r="105" spans="1:13" customFormat="1" x14ac:dyDescent="0.25">
      <c r="A105" s="40"/>
      <c r="B105" s="41" t="s">
        <v>505</v>
      </c>
      <c r="C105" s="42" t="s">
        <v>114</v>
      </c>
      <c r="D105" s="43">
        <f>'ESCOLHER ANO'!B$2</f>
        <v>2020</v>
      </c>
      <c r="E105" s="43">
        <v>400</v>
      </c>
      <c r="F105" s="44">
        <f t="shared" si="4"/>
        <v>416</v>
      </c>
      <c r="G105" s="43">
        <v>48</v>
      </c>
      <c r="H105" s="44">
        <f t="shared" si="5"/>
        <v>24</v>
      </c>
      <c r="I105" s="45" t="s">
        <v>11</v>
      </c>
      <c r="J105" s="45" t="s">
        <v>11</v>
      </c>
      <c r="K105" s="43" t="s">
        <v>12</v>
      </c>
      <c r="L105" s="46">
        <f t="shared" si="6"/>
        <v>440</v>
      </c>
      <c r="M105" s="7">
        <v>82001251</v>
      </c>
    </row>
    <row r="106" spans="1:13" customFormat="1" x14ac:dyDescent="0.25">
      <c r="A106" s="40"/>
      <c r="B106" s="41" t="s">
        <v>505</v>
      </c>
      <c r="C106" s="42" t="s">
        <v>115</v>
      </c>
      <c r="D106" s="43">
        <f>'ESCOLHER ANO'!B$2</f>
        <v>2020</v>
      </c>
      <c r="E106" s="43">
        <v>380</v>
      </c>
      <c r="F106" s="44">
        <f t="shared" si="4"/>
        <v>395.2</v>
      </c>
      <c r="G106" s="43">
        <v>55</v>
      </c>
      <c r="H106" s="44">
        <f t="shared" si="5"/>
        <v>27.5</v>
      </c>
      <c r="I106" s="45" t="s">
        <v>11</v>
      </c>
      <c r="J106" s="45" t="s">
        <v>11</v>
      </c>
      <c r="K106" s="43" t="s">
        <v>12</v>
      </c>
      <c r="L106" s="46">
        <f t="shared" si="6"/>
        <v>422.7</v>
      </c>
      <c r="M106" s="7">
        <v>82001286</v>
      </c>
    </row>
    <row r="107" spans="1:13" customFormat="1" x14ac:dyDescent="0.25">
      <c r="A107" s="40"/>
      <c r="B107" s="41" t="s">
        <v>505</v>
      </c>
      <c r="C107" s="42" t="s">
        <v>116</v>
      </c>
      <c r="D107" s="43">
        <f>'ESCOLHER ANO'!B$2</f>
        <v>2020</v>
      </c>
      <c r="E107" s="43">
        <v>380</v>
      </c>
      <c r="F107" s="44">
        <f t="shared" si="4"/>
        <v>395.2</v>
      </c>
      <c r="G107" s="43">
        <v>55</v>
      </c>
      <c r="H107" s="44">
        <f t="shared" si="5"/>
        <v>27.5</v>
      </c>
      <c r="I107" s="45" t="s">
        <v>11</v>
      </c>
      <c r="J107" s="45" t="s">
        <v>11</v>
      </c>
      <c r="K107" s="43" t="s">
        <v>12</v>
      </c>
      <c r="L107" s="46">
        <f t="shared" si="6"/>
        <v>422.7</v>
      </c>
      <c r="M107" s="7">
        <v>82001294</v>
      </c>
    </row>
    <row r="108" spans="1:13" customFormat="1" x14ac:dyDescent="0.25">
      <c r="A108" s="40"/>
      <c r="B108" s="41" t="s">
        <v>505</v>
      </c>
      <c r="C108" s="42" t="s">
        <v>117</v>
      </c>
      <c r="D108" s="43">
        <f>'ESCOLHER ANO'!B$2</f>
        <v>2020</v>
      </c>
      <c r="E108" s="43">
        <v>100</v>
      </c>
      <c r="F108" s="44">
        <f t="shared" si="4"/>
        <v>104</v>
      </c>
      <c r="G108" s="43">
        <v>25</v>
      </c>
      <c r="H108" s="44">
        <f t="shared" si="5"/>
        <v>12.5</v>
      </c>
      <c r="I108" s="45" t="s">
        <v>11</v>
      </c>
      <c r="J108" s="45" t="s">
        <v>11</v>
      </c>
      <c r="K108" s="43" t="s">
        <v>12</v>
      </c>
      <c r="L108" s="46">
        <f t="shared" si="6"/>
        <v>116.5</v>
      </c>
      <c r="M108" s="7">
        <v>82001308</v>
      </c>
    </row>
    <row r="109" spans="1:13" customFormat="1" x14ac:dyDescent="0.25">
      <c r="A109" s="40"/>
      <c r="B109" s="41" t="s">
        <v>505</v>
      </c>
      <c r="C109" s="42" t="s">
        <v>118</v>
      </c>
      <c r="D109" s="43">
        <f>'ESCOLHER ANO'!B$2</f>
        <v>2020</v>
      </c>
      <c r="E109" s="43">
        <v>100</v>
      </c>
      <c r="F109" s="44">
        <f t="shared" si="4"/>
        <v>104</v>
      </c>
      <c r="G109" s="43">
        <v>25</v>
      </c>
      <c r="H109" s="44">
        <f t="shared" si="5"/>
        <v>12.5</v>
      </c>
      <c r="I109" s="45" t="s">
        <v>11</v>
      </c>
      <c r="J109" s="45" t="s">
        <v>11</v>
      </c>
      <c r="K109" s="43" t="s">
        <v>12</v>
      </c>
      <c r="L109" s="46">
        <f t="shared" si="6"/>
        <v>116.5</v>
      </c>
      <c r="M109" s="7">
        <v>82001316</v>
      </c>
    </row>
    <row r="110" spans="1:13" customFormat="1" x14ac:dyDescent="0.25">
      <c r="A110" s="40"/>
      <c r="B110" s="41" t="s">
        <v>505</v>
      </c>
      <c r="C110" s="42" t="s">
        <v>119</v>
      </c>
      <c r="D110" s="43">
        <f>'ESCOLHER ANO'!B$2</f>
        <v>2020</v>
      </c>
      <c r="E110" s="43">
        <v>140</v>
      </c>
      <c r="F110" s="44">
        <f t="shared" si="4"/>
        <v>145.6</v>
      </c>
      <c r="G110" s="43">
        <v>30</v>
      </c>
      <c r="H110" s="44">
        <f t="shared" si="5"/>
        <v>15</v>
      </c>
      <c r="I110" s="45" t="s">
        <v>11</v>
      </c>
      <c r="J110" s="45" t="s">
        <v>11</v>
      </c>
      <c r="K110" s="43" t="s">
        <v>12</v>
      </c>
      <c r="L110" s="46">
        <f t="shared" si="6"/>
        <v>160.6</v>
      </c>
      <c r="M110" s="7">
        <v>82001324</v>
      </c>
    </row>
    <row r="111" spans="1:13" customFormat="1" x14ac:dyDescent="0.25">
      <c r="A111" s="40"/>
      <c r="B111" s="41" t="s">
        <v>505</v>
      </c>
      <c r="C111" s="42" t="s">
        <v>120</v>
      </c>
      <c r="D111" s="43">
        <f>'ESCOLHER ANO'!B$2</f>
        <v>2020</v>
      </c>
      <c r="E111" s="43">
        <v>400</v>
      </c>
      <c r="F111" s="44">
        <f t="shared" si="4"/>
        <v>416</v>
      </c>
      <c r="G111" s="43">
        <v>55</v>
      </c>
      <c r="H111" s="44">
        <f t="shared" si="5"/>
        <v>27.5</v>
      </c>
      <c r="I111" s="45" t="s">
        <v>11</v>
      </c>
      <c r="J111" s="45" t="s">
        <v>11</v>
      </c>
      <c r="K111" s="43" t="s">
        <v>12</v>
      </c>
      <c r="L111" s="46">
        <f t="shared" si="6"/>
        <v>443.5</v>
      </c>
      <c r="M111" s="7">
        <v>82001332</v>
      </c>
    </row>
    <row r="112" spans="1:13" customFormat="1" x14ac:dyDescent="0.25">
      <c r="A112" s="40"/>
      <c r="B112" s="41" t="s">
        <v>505</v>
      </c>
      <c r="C112" s="42" t="s">
        <v>121</v>
      </c>
      <c r="D112" s="43">
        <f>'ESCOLHER ANO'!B$2</f>
        <v>2020</v>
      </c>
      <c r="E112" s="43">
        <v>380</v>
      </c>
      <c r="F112" s="44">
        <f t="shared" si="4"/>
        <v>395.2</v>
      </c>
      <c r="G112" s="43">
        <v>55</v>
      </c>
      <c r="H112" s="44">
        <f t="shared" si="5"/>
        <v>27.5</v>
      </c>
      <c r="I112" s="45" t="s">
        <v>11</v>
      </c>
      <c r="J112" s="45" t="s">
        <v>11</v>
      </c>
      <c r="K112" s="43" t="s">
        <v>12</v>
      </c>
      <c r="L112" s="46">
        <f t="shared" si="6"/>
        <v>422.7</v>
      </c>
      <c r="M112" s="7">
        <v>82001367</v>
      </c>
    </row>
    <row r="113" spans="1:13" customFormat="1" x14ac:dyDescent="0.25">
      <c r="A113" s="40"/>
      <c r="B113" s="41" t="s">
        <v>505</v>
      </c>
      <c r="C113" s="42" t="s">
        <v>122</v>
      </c>
      <c r="D113" s="43">
        <f>'ESCOLHER ANO'!B$2</f>
        <v>2020</v>
      </c>
      <c r="E113" s="43">
        <v>100</v>
      </c>
      <c r="F113" s="44">
        <f t="shared" si="4"/>
        <v>104</v>
      </c>
      <c r="G113" s="43">
        <v>10</v>
      </c>
      <c r="H113" s="44">
        <f t="shared" si="5"/>
        <v>5</v>
      </c>
      <c r="I113" s="45" t="s">
        <v>11</v>
      </c>
      <c r="J113" s="45" t="s">
        <v>11</v>
      </c>
      <c r="K113" s="43" t="s">
        <v>12</v>
      </c>
      <c r="L113" s="46">
        <f t="shared" si="6"/>
        <v>109</v>
      </c>
      <c r="M113" s="7">
        <v>82001375</v>
      </c>
    </row>
    <row r="114" spans="1:13" customFormat="1" x14ac:dyDescent="0.25">
      <c r="A114" s="40"/>
      <c r="B114" s="41" t="s">
        <v>505</v>
      </c>
      <c r="C114" s="42" t="s">
        <v>123</v>
      </c>
      <c r="D114" s="43">
        <f>'ESCOLHER ANO'!B$2</f>
        <v>2020</v>
      </c>
      <c r="E114" s="43">
        <v>450</v>
      </c>
      <c r="F114" s="44">
        <f t="shared" si="4"/>
        <v>468</v>
      </c>
      <c r="G114" s="43">
        <v>42</v>
      </c>
      <c r="H114" s="44">
        <f t="shared" si="5"/>
        <v>21</v>
      </c>
      <c r="I114" s="45" t="s">
        <v>11</v>
      </c>
      <c r="J114" s="45" t="s">
        <v>11</v>
      </c>
      <c r="K114" s="43" t="s">
        <v>12</v>
      </c>
      <c r="L114" s="46">
        <f t="shared" si="6"/>
        <v>489</v>
      </c>
      <c r="M114" s="7">
        <v>82001391</v>
      </c>
    </row>
    <row r="115" spans="1:13" customFormat="1" x14ac:dyDescent="0.25">
      <c r="A115" s="40"/>
      <c r="B115" s="41" t="s">
        <v>505</v>
      </c>
      <c r="C115" s="42" t="s">
        <v>124</v>
      </c>
      <c r="D115" s="43">
        <f>'ESCOLHER ANO'!B$2</f>
        <v>2020</v>
      </c>
      <c r="E115" s="43">
        <v>150</v>
      </c>
      <c r="F115" s="44">
        <f t="shared" si="4"/>
        <v>156</v>
      </c>
      <c r="G115" s="43">
        <v>40</v>
      </c>
      <c r="H115" s="44">
        <f t="shared" si="5"/>
        <v>20</v>
      </c>
      <c r="I115" s="45" t="s">
        <v>11</v>
      </c>
      <c r="J115" s="45" t="s">
        <v>11</v>
      </c>
      <c r="K115" s="43" t="s">
        <v>12</v>
      </c>
      <c r="L115" s="46">
        <f t="shared" si="6"/>
        <v>176</v>
      </c>
      <c r="M115" s="7">
        <v>82001413</v>
      </c>
    </row>
    <row r="116" spans="1:13" customFormat="1" x14ac:dyDescent="0.25">
      <c r="A116" s="40"/>
      <c r="B116" s="41" t="s">
        <v>505</v>
      </c>
      <c r="C116" s="42" t="s">
        <v>125</v>
      </c>
      <c r="D116" s="43">
        <f>'ESCOLHER ANO'!B$2</f>
        <v>2020</v>
      </c>
      <c r="E116" s="43">
        <v>150</v>
      </c>
      <c r="F116" s="44">
        <f t="shared" si="4"/>
        <v>156</v>
      </c>
      <c r="G116" s="43">
        <v>25</v>
      </c>
      <c r="H116" s="44">
        <f t="shared" si="5"/>
        <v>12.5</v>
      </c>
      <c r="I116" s="45" t="s">
        <v>11</v>
      </c>
      <c r="J116" s="45" t="s">
        <v>11</v>
      </c>
      <c r="K116" s="43" t="s">
        <v>12</v>
      </c>
      <c r="L116" s="46">
        <f t="shared" si="6"/>
        <v>168.5</v>
      </c>
      <c r="M116" s="7">
        <v>82001430</v>
      </c>
    </row>
    <row r="117" spans="1:13" customFormat="1" x14ac:dyDescent="0.25">
      <c r="A117" s="40"/>
      <c r="B117" s="41" t="s">
        <v>505</v>
      </c>
      <c r="C117" s="42" t="s">
        <v>126</v>
      </c>
      <c r="D117" s="43">
        <f>'ESCOLHER ANO'!B$2</f>
        <v>2020</v>
      </c>
      <c r="E117" s="43">
        <v>180</v>
      </c>
      <c r="F117" s="44">
        <f t="shared" si="4"/>
        <v>187.20000000000002</v>
      </c>
      <c r="G117" s="43">
        <v>35</v>
      </c>
      <c r="H117" s="44">
        <f t="shared" si="5"/>
        <v>17.5</v>
      </c>
      <c r="I117" s="45" t="s">
        <v>11</v>
      </c>
      <c r="J117" s="45" t="s">
        <v>11</v>
      </c>
      <c r="K117" s="43" t="s">
        <v>12</v>
      </c>
      <c r="L117" s="46">
        <f t="shared" si="6"/>
        <v>204.70000000000002</v>
      </c>
      <c r="M117" s="7">
        <v>82001464</v>
      </c>
    </row>
    <row r="118" spans="1:13" customFormat="1" x14ac:dyDescent="0.25">
      <c r="A118" s="40"/>
      <c r="B118" s="41" t="s">
        <v>505</v>
      </c>
      <c r="C118" s="42" t="s">
        <v>127</v>
      </c>
      <c r="D118" s="43">
        <f>'ESCOLHER ANO'!B$2</f>
        <v>2020</v>
      </c>
      <c r="E118" s="43">
        <v>120</v>
      </c>
      <c r="F118" s="44">
        <f t="shared" si="4"/>
        <v>124.80000000000001</v>
      </c>
      <c r="G118" s="43">
        <v>35</v>
      </c>
      <c r="H118" s="44">
        <f t="shared" si="5"/>
        <v>17.5</v>
      </c>
      <c r="I118" s="45" t="s">
        <v>11</v>
      </c>
      <c r="J118" s="45" t="s">
        <v>11</v>
      </c>
      <c r="K118" s="43" t="s">
        <v>12</v>
      </c>
      <c r="L118" s="46">
        <f t="shared" si="6"/>
        <v>142.30000000000001</v>
      </c>
      <c r="M118" s="7">
        <v>82001499</v>
      </c>
    </row>
    <row r="119" spans="1:13" customFormat="1" x14ac:dyDescent="0.25">
      <c r="A119" s="40"/>
      <c r="B119" s="41" t="s">
        <v>505</v>
      </c>
      <c r="C119" s="42" t="s">
        <v>128</v>
      </c>
      <c r="D119" s="43">
        <f>'ESCOLHER ANO'!B$2</f>
        <v>2020</v>
      </c>
      <c r="E119" s="43">
        <v>350</v>
      </c>
      <c r="F119" s="44">
        <f t="shared" si="4"/>
        <v>364</v>
      </c>
      <c r="G119" s="43">
        <v>53</v>
      </c>
      <c r="H119" s="44">
        <f t="shared" si="5"/>
        <v>26.5</v>
      </c>
      <c r="I119" s="45" t="s">
        <v>11</v>
      </c>
      <c r="J119" s="45" t="s">
        <v>11</v>
      </c>
      <c r="K119" s="43" t="s">
        <v>12</v>
      </c>
      <c r="L119" s="46">
        <f t="shared" si="6"/>
        <v>390.5</v>
      </c>
      <c r="M119" s="7" t="s">
        <v>524</v>
      </c>
    </row>
    <row r="120" spans="1:13" customFormat="1" x14ac:dyDescent="0.25">
      <c r="A120" s="40"/>
      <c r="B120" s="41" t="s">
        <v>505</v>
      </c>
      <c r="C120" s="42" t="s">
        <v>129</v>
      </c>
      <c r="D120" s="43">
        <f>'ESCOLHER ANO'!B$2</f>
        <v>2020</v>
      </c>
      <c r="E120" s="43">
        <v>150</v>
      </c>
      <c r="F120" s="44">
        <f t="shared" si="4"/>
        <v>156</v>
      </c>
      <c r="G120" s="43">
        <v>40</v>
      </c>
      <c r="H120" s="44">
        <f t="shared" si="5"/>
        <v>20</v>
      </c>
      <c r="I120" s="45" t="s">
        <v>11</v>
      </c>
      <c r="J120" s="45" t="s">
        <v>11</v>
      </c>
      <c r="K120" s="43" t="s">
        <v>12</v>
      </c>
      <c r="L120" s="46">
        <f t="shared" si="6"/>
        <v>176</v>
      </c>
      <c r="M120" s="7">
        <v>82001545</v>
      </c>
    </row>
    <row r="121" spans="1:13" customFormat="1" x14ac:dyDescent="0.25">
      <c r="A121" s="40"/>
      <c r="B121" s="41" t="s">
        <v>505</v>
      </c>
      <c r="C121" s="42" t="s">
        <v>130</v>
      </c>
      <c r="D121" s="43">
        <f>'ESCOLHER ANO'!B$2</f>
        <v>2020</v>
      </c>
      <c r="E121" s="43">
        <v>250</v>
      </c>
      <c r="F121" s="44">
        <f t="shared" si="4"/>
        <v>260</v>
      </c>
      <c r="G121" s="43">
        <v>42</v>
      </c>
      <c r="H121" s="44">
        <f t="shared" si="5"/>
        <v>21</v>
      </c>
      <c r="I121" s="45" t="s">
        <v>11</v>
      </c>
      <c r="J121" s="45" t="s">
        <v>11</v>
      </c>
      <c r="K121" s="43" t="s">
        <v>12</v>
      </c>
      <c r="L121" s="46">
        <f t="shared" si="6"/>
        <v>281</v>
      </c>
      <c r="M121" s="7">
        <v>82001618</v>
      </c>
    </row>
    <row r="122" spans="1:13" customFormat="1" x14ac:dyDescent="0.25">
      <c r="A122" s="40"/>
      <c r="B122" s="41" t="s">
        <v>505</v>
      </c>
      <c r="C122" s="42" t="s">
        <v>131</v>
      </c>
      <c r="D122" s="43">
        <f>'ESCOLHER ANO'!B$2</f>
        <v>2020</v>
      </c>
      <c r="E122" s="43">
        <v>100</v>
      </c>
      <c r="F122" s="44">
        <f t="shared" si="4"/>
        <v>104</v>
      </c>
      <c r="G122" s="43">
        <v>28</v>
      </c>
      <c r="H122" s="44">
        <f t="shared" si="5"/>
        <v>14</v>
      </c>
      <c r="I122" s="45" t="s">
        <v>11</v>
      </c>
      <c r="J122" s="45" t="s">
        <v>11</v>
      </c>
      <c r="K122" s="43" t="s">
        <v>12</v>
      </c>
      <c r="L122" s="46">
        <f t="shared" si="6"/>
        <v>118</v>
      </c>
      <c r="M122" s="7">
        <v>82001650</v>
      </c>
    </row>
    <row r="123" spans="1:13" customFormat="1" x14ac:dyDescent="0.25">
      <c r="A123" s="40"/>
      <c r="B123" s="41" t="s">
        <v>505</v>
      </c>
      <c r="C123" s="42" t="s">
        <v>132</v>
      </c>
      <c r="D123" s="43">
        <f>'ESCOLHER ANO'!B$2</f>
        <v>2020</v>
      </c>
      <c r="E123" s="43">
        <v>700</v>
      </c>
      <c r="F123" s="44">
        <f t="shared" si="4"/>
        <v>728</v>
      </c>
      <c r="G123" s="43">
        <v>97</v>
      </c>
      <c r="H123" s="44">
        <f t="shared" si="5"/>
        <v>48.5</v>
      </c>
      <c r="I123" s="45" t="s">
        <v>11</v>
      </c>
      <c r="J123" s="45" t="s">
        <v>11</v>
      </c>
      <c r="K123" s="43" t="s">
        <v>12</v>
      </c>
      <c r="L123" s="46">
        <f t="shared" si="6"/>
        <v>776.5</v>
      </c>
      <c r="M123" s="7">
        <v>82001669</v>
      </c>
    </row>
    <row r="124" spans="1:13" customFormat="1" x14ac:dyDescent="0.25">
      <c r="A124" s="40"/>
      <c r="B124" s="41" t="s">
        <v>505</v>
      </c>
      <c r="C124" s="42" t="s">
        <v>133</v>
      </c>
      <c r="D124" s="43">
        <f>'ESCOLHER ANO'!B$2</f>
        <v>2020</v>
      </c>
      <c r="E124" s="43">
        <v>200</v>
      </c>
      <c r="F124" s="44">
        <f t="shared" si="4"/>
        <v>208</v>
      </c>
      <c r="G124" s="43">
        <v>51</v>
      </c>
      <c r="H124" s="44">
        <f t="shared" si="5"/>
        <v>25.5</v>
      </c>
      <c r="I124" s="45" t="s">
        <v>11</v>
      </c>
      <c r="J124" s="45" t="s">
        <v>11</v>
      </c>
      <c r="K124" s="43" t="s">
        <v>12</v>
      </c>
      <c r="L124" s="46">
        <f t="shared" si="6"/>
        <v>233.5</v>
      </c>
      <c r="M124" s="7">
        <v>82001685</v>
      </c>
    </row>
    <row r="125" spans="1:13" customFormat="1" x14ac:dyDescent="0.25">
      <c r="A125" s="40"/>
      <c r="B125" s="41" t="s">
        <v>505</v>
      </c>
      <c r="C125" s="42" t="s">
        <v>134</v>
      </c>
      <c r="D125" s="43">
        <f>'ESCOLHER ANO'!B$2</f>
        <v>2020</v>
      </c>
      <c r="E125" s="43">
        <v>100</v>
      </c>
      <c r="F125" s="44">
        <f t="shared" si="4"/>
        <v>104</v>
      </c>
      <c r="G125" s="43">
        <v>30</v>
      </c>
      <c r="H125" s="44">
        <f t="shared" si="5"/>
        <v>15</v>
      </c>
      <c r="I125" s="45" t="s">
        <v>11</v>
      </c>
      <c r="J125" s="45" t="s">
        <v>11</v>
      </c>
      <c r="K125" s="43" t="s">
        <v>12</v>
      </c>
      <c r="L125" s="46">
        <f t="shared" si="6"/>
        <v>119</v>
      </c>
      <c r="M125" s="7">
        <v>82001707</v>
      </c>
    </row>
    <row r="126" spans="1:13" customFormat="1" x14ac:dyDescent="0.25">
      <c r="A126" s="55"/>
      <c r="B126" s="56" t="s">
        <v>505</v>
      </c>
      <c r="C126" s="57" t="s">
        <v>135</v>
      </c>
      <c r="D126" s="43">
        <f>'ESCOLHER ANO'!B$2</f>
        <v>2020</v>
      </c>
      <c r="E126" s="58">
        <v>80</v>
      </c>
      <c r="F126" s="59">
        <f t="shared" si="4"/>
        <v>83.2</v>
      </c>
      <c r="G126" s="58">
        <v>25</v>
      </c>
      <c r="H126" s="59">
        <f t="shared" si="5"/>
        <v>12.5</v>
      </c>
      <c r="I126" s="60" t="s">
        <v>11</v>
      </c>
      <c r="J126" s="60" t="s">
        <v>11</v>
      </c>
      <c r="K126" s="58" t="s">
        <v>12</v>
      </c>
      <c r="L126" s="61">
        <f t="shared" si="6"/>
        <v>95.7</v>
      </c>
      <c r="M126" s="7">
        <v>82001715</v>
      </c>
    </row>
    <row r="127" spans="1:13" customFormat="1" x14ac:dyDescent="0.25">
      <c r="A127" s="69"/>
      <c r="B127" s="70" t="s">
        <v>506</v>
      </c>
      <c r="C127" s="71" t="s">
        <v>136</v>
      </c>
      <c r="D127" s="72">
        <f>'ESCOLHER ANO'!B2</f>
        <v>2020</v>
      </c>
      <c r="E127" s="72">
        <v>350</v>
      </c>
      <c r="F127" s="73">
        <f t="shared" si="4"/>
        <v>364</v>
      </c>
      <c r="G127" s="72">
        <v>45</v>
      </c>
      <c r="H127" s="73">
        <f t="shared" si="5"/>
        <v>22.5</v>
      </c>
      <c r="I127" s="74" t="s">
        <v>504</v>
      </c>
      <c r="J127" s="74" t="s">
        <v>11</v>
      </c>
      <c r="K127" s="72" t="s">
        <v>12</v>
      </c>
      <c r="L127" s="75">
        <f t="shared" si="6"/>
        <v>386.5</v>
      </c>
      <c r="M127" s="7">
        <v>84000015</v>
      </c>
    </row>
    <row r="128" spans="1:13" customFormat="1" x14ac:dyDescent="0.25">
      <c r="A128" s="28"/>
      <c r="B128" s="29" t="s">
        <v>506</v>
      </c>
      <c r="C128" s="30" t="s">
        <v>137</v>
      </c>
      <c r="D128" s="31">
        <f>'ESCOLHER ANO'!B$2</f>
        <v>2020</v>
      </c>
      <c r="E128" s="31">
        <v>80</v>
      </c>
      <c r="F128" s="32">
        <f t="shared" si="4"/>
        <v>83.2</v>
      </c>
      <c r="G128" s="31">
        <v>10</v>
      </c>
      <c r="H128" s="32">
        <f t="shared" si="5"/>
        <v>5</v>
      </c>
      <c r="I128" s="33" t="s">
        <v>11</v>
      </c>
      <c r="J128" s="33" t="s">
        <v>11</v>
      </c>
      <c r="K128" s="31" t="s">
        <v>12</v>
      </c>
      <c r="L128" s="34">
        <f t="shared" si="6"/>
        <v>88.2</v>
      </c>
      <c r="M128" s="7">
        <v>84000031</v>
      </c>
    </row>
    <row r="129" spans="1:13" customFormat="1" x14ac:dyDescent="0.25">
      <c r="A129" s="28"/>
      <c r="B129" s="29" t="s">
        <v>506</v>
      </c>
      <c r="C129" s="30" t="s">
        <v>138</v>
      </c>
      <c r="D129" s="31">
        <f>'ESCOLHER ANO'!B$2</f>
        <v>2020</v>
      </c>
      <c r="E129" s="31">
        <v>120</v>
      </c>
      <c r="F129" s="32">
        <f t="shared" si="4"/>
        <v>124.80000000000001</v>
      </c>
      <c r="G129" s="31">
        <v>15</v>
      </c>
      <c r="H129" s="32">
        <f t="shared" si="5"/>
        <v>7.5</v>
      </c>
      <c r="I129" s="33" t="s">
        <v>11</v>
      </c>
      <c r="J129" s="33" t="s">
        <v>11</v>
      </c>
      <c r="K129" s="31" t="s">
        <v>12</v>
      </c>
      <c r="L129" s="34">
        <f t="shared" si="6"/>
        <v>132.30000000000001</v>
      </c>
      <c r="M129" s="7">
        <v>84000058</v>
      </c>
    </row>
    <row r="130" spans="1:13" customFormat="1" x14ac:dyDescent="0.25">
      <c r="A130" s="28"/>
      <c r="B130" s="29" t="s">
        <v>506</v>
      </c>
      <c r="C130" s="30" t="s">
        <v>139</v>
      </c>
      <c r="D130" s="31">
        <f>'ESCOLHER ANO'!B$2</f>
        <v>2020</v>
      </c>
      <c r="E130" s="31">
        <v>70</v>
      </c>
      <c r="F130" s="32">
        <f t="shared" ref="F130:F192" si="7">E130*SUBSTITUTE($F$1,".",",")</f>
        <v>72.8</v>
      </c>
      <c r="G130" s="31">
        <v>10</v>
      </c>
      <c r="H130" s="32">
        <f t="shared" ref="H130:H192" si="8">G130*SUBSTITUTE($H$1,".",",")</f>
        <v>5</v>
      </c>
      <c r="I130" s="33" t="s">
        <v>11</v>
      </c>
      <c r="J130" s="33" t="s">
        <v>11</v>
      </c>
      <c r="K130" s="31" t="s">
        <v>12</v>
      </c>
      <c r="L130" s="34">
        <f t="shared" ref="L130:L192" si="9">IF(ISNUMBER(F130 + H130 + IF(K130&lt;&gt;"Percentual",+(F130*K130/100))),F130 + H130 + IF(K130&lt;&gt;"Percentual",+(F130*K130/100)), "Entre com números")</f>
        <v>77.8</v>
      </c>
      <c r="M130" s="7">
        <v>84000074</v>
      </c>
    </row>
    <row r="131" spans="1:13" customFormat="1" x14ac:dyDescent="0.25">
      <c r="A131" s="28"/>
      <c r="B131" s="29" t="s">
        <v>506</v>
      </c>
      <c r="C131" s="30" t="s">
        <v>140</v>
      </c>
      <c r="D131" s="31">
        <f>'ESCOLHER ANO'!B$2</f>
        <v>2020</v>
      </c>
      <c r="E131" s="31">
        <v>100</v>
      </c>
      <c r="F131" s="32">
        <f t="shared" si="7"/>
        <v>104</v>
      </c>
      <c r="G131" s="31">
        <v>10</v>
      </c>
      <c r="H131" s="32">
        <f t="shared" si="8"/>
        <v>5</v>
      </c>
      <c r="I131" s="33" t="s">
        <v>11</v>
      </c>
      <c r="J131" s="33" t="s">
        <v>11</v>
      </c>
      <c r="K131" s="31" t="s">
        <v>12</v>
      </c>
      <c r="L131" s="34">
        <f t="shared" si="9"/>
        <v>109</v>
      </c>
      <c r="M131" s="7">
        <v>84000090</v>
      </c>
    </row>
    <row r="132" spans="1:13" customFormat="1" x14ac:dyDescent="0.25">
      <c r="A132" s="28"/>
      <c r="B132" s="29" t="s">
        <v>506</v>
      </c>
      <c r="C132" s="30" t="s">
        <v>141</v>
      </c>
      <c r="D132" s="31">
        <f>'ESCOLHER ANO'!B$2</f>
        <v>2020</v>
      </c>
      <c r="E132" s="31">
        <v>40</v>
      </c>
      <c r="F132" s="32">
        <f t="shared" si="7"/>
        <v>41.6</v>
      </c>
      <c r="G132" s="31">
        <v>10</v>
      </c>
      <c r="H132" s="32">
        <f t="shared" si="8"/>
        <v>5</v>
      </c>
      <c r="I132" s="33" t="s">
        <v>11</v>
      </c>
      <c r="J132" s="33" t="s">
        <v>11</v>
      </c>
      <c r="K132" s="31" t="s">
        <v>12</v>
      </c>
      <c r="L132" s="34">
        <f t="shared" si="9"/>
        <v>46.6</v>
      </c>
      <c r="M132" s="7">
        <v>84000112</v>
      </c>
    </row>
    <row r="133" spans="1:13" customFormat="1" x14ac:dyDescent="0.25">
      <c r="A133" s="28"/>
      <c r="B133" s="29" t="s">
        <v>506</v>
      </c>
      <c r="C133" s="30" t="s">
        <v>142</v>
      </c>
      <c r="D133" s="31">
        <f>'ESCOLHER ANO'!B$2</f>
        <v>2020</v>
      </c>
      <c r="E133" s="31">
        <v>80</v>
      </c>
      <c r="F133" s="32">
        <f t="shared" si="7"/>
        <v>83.2</v>
      </c>
      <c r="G133" s="31">
        <v>10</v>
      </c>
      <c r="H133" s="32">
        <f t="shared" si="8"/>
        <v>5</v>
      </c>
      <c r="I133" s="33" t="s">
        <v>11</v>
      </c>
      <c r="J133" s="33" t="s">
        <v>11</v>
      </c>
      <c r="K133" s="31" t="s">
        <v>12</v>
      </c>
      <c r="L133" s="34">
        <f t="shared" si="9"/>
        <v>88.2</v>
      </c>
      <c r="M133" s="7">
        <v>84000139</v>
      </c>
    </row>
    <row r="134" spans="1:13" customFormat="1" x14ac:dyDescent="0.25">
      <c r="A134" s="28"/>
      <c r="B134" s="29" t="s">
        <v>506</v>
      </c>
      <c r="C134" s="29" t="s">
        <v>143</v>
      </c>
      <c r="D134" s="31">
        <f>'ESCOLHER ANO'!B$2</f>
        <v>2020</v>
      </c>
      <c r="E134" s="31">
        <v>80</v>
      </c>
      <c r="F134" s="32">
        <f t="shared" si="7"/>
        <v>83.2</v>
      </c>
      <c r="G134" s="31">
        <v>10</v>
      </c>
      <c r="H134" s="32">
        <f t="shared" si="8"/>
        <v>5</v>
      </c>
      <c r="I134" s="33" t="s">
        <v>11</v>
      </c>
      <c r="J134" s="33" t="s">
        <v>11</v>
      </c>
      <c r="K134" s="31" t="s">
        <v>12</v>
      </c>
      <c r="L134" s="34">
        <f t="shared" si="9"/>
        <v>88.2</v>
      </c>
      <c r="M134" s="7">
        <v>87000024</v>
      </c>
    </row>
    <row r="135" spans="1:13" customFormat="1" x14ac:dyDescent="0.25">
      <c r="A135" s="28"/>
      <c r="B135" s="29" t="s">
        <v>506</v>
      </c>
      <c r="C135" s="30" t="s">
        <v>144</v>
      </c>
      <c r="D135" s="31">
        <f>'ESCOLHER ANO'!B$2</f>
        <v>2020</v>
      </c>
      <c r="E135" s="31">
        <v>100</v>
      </c>
      <c r="F135" s="32">
        <f t="shared" si="7"/>
        <v>104</v>
      </c>
      <c r="G135" s="31">
        <v>25</v>
      </c>
      <c r="H135" s="32">
        <f t="shared" si="8"/>
        <v>12.5</v>
      </c>
      <c r="I135" s="33" t="s">
        <v>11</v>
      </c>
      <c r="J135" s="33" t="s">
        <v>11</v>
      </c>
      <c r="K135" s="31" t="s">
        <v>12</v>
      </c>
      <c r="L135" s="34">
        <f t="shared" si="9"/>
        <v>116.5</v>
      </c>
      <c r="M135" s="7">
        <v>84000163</v>
      </c>
    </row>
    <row r="136" spans="1:13" customFormat="1" x14ac:dyDescent="0.25">
      <c r="A136" s="28"/>
      <c r="B136" s="29" t="s">
        <v>506</v>
      </c>
      <c r="C136" s="30" t="s">
        <v>145</v>
      </c>
      <c r="D136" s="31">
        <f>'ESCOLHER ANO'!B$2</f>
        <v>2020</v>
      </c>
      <c r="E136" s="31">
        <v>100</v>
      </c>
      <c r="F136" s="32">
        <f t="shared" si="7"/>
        <v>104</v>
      </c>
      <c r="G136" s="31">
        <v>20</v>
      </c>
      <c r="H136" s="32">
        <f t="shared" si="8"/>
        <v>10</v>
      </c>
      <c r="I136" s="33" t="s">
        <v>11</v>
      </c>
      <c r="J136" s="33" t="s">
        <v>11</v>
      </c>
      <c r="K136" s="31" t="s">
        <v>12</v>
      </c>
      <c r="L136" s="34">
        <f t="shared" si="9"/>
        <v>114</v>
      </c>
      <c r="M136" s="7">
        <v>84000171</v>
      </c>
    </row>
    <row r="137" spans="1:13" customFormat="1" x14ac:dyDescent="0.25">
      <c r="A137" s="28"/>
      <c r="B137" s="29" t="s">
        <v>506</v>
      </c>
      <c r="C137" s="30" t="s">
        <v>146</v>
      </c>
      <c r="D137" s="31">
        <f>'ESCOLHER ANO'!B$2</f>
        <v>2020</v>
      </c>
      <c r="E137" s="31">
        <v>100</v>
      </c>
      <c r="F137" s="32">
        <f t="shared" si="7"/>
        <v>104</v>
      </c>
      <c r="G137" s="31">
        <v>20</v>
      </c>
      <c r="H137" s="32">
        <f t="shared" si="8"/>
        <v>10</v>
      </c>
      <c r="I137" s="33" t="s">
        <v>11</v>
      </c>
      <c r="J137" s="33" t="s">
        <v>11</v>
      </c>
      <c r="K137" s="31" t="s">
        <v>12</v>
      </c>
      <c r="L137" s="34">
        <f t="shared" si="9"/>
        <v>114</v>
      </c>
      <c r="M137" s="7">
        <v>84000198</v>
      </c>
    </row>
    <row r="138" spans="1:13" customFormat="1" x14ac:dyDescent="0.25">
      <c r="A138" s="28"/>
      <c r="B138" s="29" t="s">
        <v>506</v>
      </c>
      <c r="C138" s="30" t="s">
        <v>147</v>
      </c>
      <c r="D138" s="31">
        <f>'ESCOLHER ANO'!B$2</f>
        <v>2020</v>
      </c>
      <c r="E138" s="31">
        <v>150</v>
      </c>
      <c r="F138" s="32">
        <f t="shared" si="7"/>
        <v>156</v>
      </c>
      <c r="G138" s="31">
        <v>10</v>
      </c>
      <c r="H138" s="32">
        <f t="shared" si="8"/>
        <v>5</v>
      </c>
      <c r="I138" s="33" t="s">
        <v>11</v>
      </c>
      <c r="J138" s="33" t="s">
        <v>11</v>
      </c>
      <c r="K138" s="31" t="s">
        <v>12</v>
      </c>
      <c r="L138" s="34">
        <f t="shared" si="9"/>
        <v>161</v>
      </c>
      <c r="M138" s="7">
        <v>84000201</v>
      </c>
    </row>
    <row r="139" spans="1:13" customFormat="1" x14ac:dyDescent="0.25">
      <c r="A139" s="28"/>
      <c r="B139" s="29" t="s">
        <v>506</v>
      </c>
      <c r="C139" s="36" t="s">
        <v>148</v>
      </c>
      <c r="D139" s="31">
        <f>'ESCOLHER ANO'!B$2</f>
        <v>2020</v>
      </c>
      <c r="E139" s="37">
        <v>70</v>
      </c>
      <c r="F139" s="32">
        <f t="shared" si="7"/>
        <v>72.8</v>
      </c>
      <c r="G139" s="37">
        <v>10</v>
      </c>
      <c r="H139" s="32">
        <f t="shared" si="8"/>
        <v>5</v>
      </c>
      <c r="I139" s="33" t="s">
        <v>11</v>
      </c>
      <c r="J139" s="33" t="s">
        <v>11</v>
      </c>
      <c r="K139" s="31" t="s">
        <v>12</v>
      </c>
      <c r="L139" s="34">
        <f t="shared" si="9"/>
        <v>77.8</v>
      </c>
      <c r="M139" s="7">
        <v>84000228</v>
      </c>
    </row>
    <row r="140" spans="1:13" customFormat="1" x14ac:dyDescent="0.25">
      <c r="A140" s="28"/>
      <c r="B140" s="29" t="s">
        <v>506</v>
      </c>
      <c r="C140" s="36" t="s">
        <v>149</v>
      </c>
      <c r="D140" s="31">
        <f>'ESCOLHER ANO'!B$2</f>
        <v>2020</v>
      </c>
      <c r="E140" s="37">
        <v>70</v>
      </c>
      <c r="F140" s="32">
        <f t="shared" si="7"/>
        <v>72.8</v>
      </c>
      <c r="G140" s="37">
        <v>10</v>
      </c>
      <c r="H140" s="32">
        <f t="shared" si="8"/>
        <v>5</v>
      </c>
      <c r="I140" s="33" t="s">
        <v>11</v>
      </c>
      <c r="J140" s="33" t="s">
        <v>11</v>
      </c>
      <c r="K140" s="31" t="s">
        <v>12</v>
      </c>
      <c r="L140" s="34">
        <f t="shared" si="9"/>
        <v>77.8</v>
      </c>
      <c r="M140" s="7">
        <v>84000236</v>
      </c>
    </row>
    <row r="141" spans="1:13" customFormat="1" x14ac:dyDescent="0.25">
      <c r="A141" s="28"/>
      <c r="B141" s="29" t="s">
        <v>506</v>
      </c>
      <c r="C141" s="36" t="s">
        <v>150</v>
      </c>
      <c r="D141" s="31">
        <f>'ESCOLHER ANO'!B$2</f>
        <v>2020</v>
      </c>
      <c r="E141" s="37">
        <v>70</v>
      </c>
      <c r="F141" s="32">
        <f t="shared" si="7"/>
        <v>72.8</v>
      </c>
      <c r="G141" s="37">
        <v>10</v>
      </c>
      <c r="H141" s="32">
        <f t="shared" si="8"/>
        <v>5</v>
      </c>
      <c r="I141" s="33" t="s">
        <v>11</v>
      </c>
      <c r="J141" s="33" t="s">
        <v>11</v>
      </c>
      <c r="K141" s="31" t="s">
        <v>12</v>
      </c>
      <c r="L141" s="34">
        <f t="shared" si="9"/>
        <v>77.8</v>
      </c>
      <c r="M141" s="7">
        <v>84000244</v>
      </c>
    </row>
    <row r="142" spans="1:13" customFormat="1" x14ac:dyDescent="0.25">
      <c r="A142" s="48"/>
      <c r="B142" s="49" t="s">
        <v>506</v>
      </c>
      <c r="C142" s="50" t="s">
        <v>151</v>
      </c>
      <c r="D142" s="31">
        <f>'ESCOLHER ANO'!B$2</f>
        <v>2020</v>
      </c>
      <c r="E142" s="51">
        <v>70</v>
      </c>
      <c r="F142" s="52">
        <f t="shared" si="7"/>
        <v>72.8</v>
      </c>
      <c r="G142" s="51">
        <v>20</v>
      </c>
      <c r="H142" s="52">
        <f t="shared" si="8"/>
        <v>10</v>
      </c>
      <c r="I142" s="53" t="s">
        <v>11</v>
      </c>
      <c r="J142" s="53" t="s">
        <v>11</v>
      </c>
      <c r="K142" s="51" t="s">
        <v>12</v>
      </c>
      <c r="L142" s="54">
        <f t="shared" si="9"/>
        <v>82.8</v>
      </c>
      <c r="M142" s="7">
        <v>84000252</v>
      </c>
    </row>
    <row r="143" spans="1:13" customFormat="1" x14ac:dyDescent="0.25">
      <c r="A143" s="62"/>
      <c r="B143" s="63" t="s">
        <v>507</v>
      </c>
      <c r="C143" s="64" t="s">
        <v>152</v>
      </c>
      <c r="D143" s="65">
        <f>'ESCOLHER ANO'!B$2</f>
        <v>2020</v>
      </c>
      <c r="E143" s="65">
        <v>100</v>
      </c>
      <c r="F143" s="66">
        <f t="shared" si="7"/>
        <v>104</v>
      </c>
      <c r="G143" s="65">
        <v>20</v>
      </c>
      <c r="H143" s="66">
        <f t="shared" si="8"/>
        <v>10</v>
      </c>
      <c r="I143" s="67" t="s">
        <v>11</v>
      </c>
      <c r="J143" s="67" t="s">
        <v>11</v>
      </c>
      <c r="K143" s="65" t="s">
        <v>12</v>
      </c>
      <c r="L143" s="68">
        <f t="shared" si="9"/>
        <v>114</v>
      </c>
      <c r="M143" s="168"/>
    </row>
    <row r="144" spans="1:13" customFormat="1" x14ac:dyDescent="0.25">
      <c r="A144" s="40"/>
      <c r="B144" s="41" t="s">
        <v>507</v>
      </c>
      <c r="C144" s="42" t="s">
        <v>153</v>
      </c>
      <c r="D144" s="43">
        <f>'ESCOLHER ANO'!B$2</f>
        <v>2020</v>
      </c>
      <c r="E144" s="43">
        <v>120</v>
      </c>
      <c r="F144" s="44">
        <f t="shared" si="7"/>
        <v>124.80000000000001</v>
      </c>
      <c r="G144" s="43">
        <v>20</v>
      </c>
      <c r="H144" s="44">
        <f t="shared" si="8"/>
        <v>10</v>
      </c>
      <c r="I144" s="45" t="s">
        <v>11</v>
      </c>
      <c r="J144" s="45" t="s">
        <v>11</v>
      </c>
      <c r="K144" s="43" t="s">
        <v>12</v>
      </c>
      <c r="L144" s="46">
        <f t="shared" si="9"/>
        <v>134.80000000000001</v>
      </c>
      <c r="M144" s="7">
        <v>85400025</v>
      </c>
    </row>
    <row r="145" spans="1:13" customFormat="1" x14ac:dyDescent="0.25">
      <c r="A145" s="40"/>
      <c r="B145" s="41" t="s">
        <v>507</v>
      </c>
      <c r="C145" s="42" t="s">
        <v>154</v>
      </c>
      <c r="D145" s="43">
        <f>'ESCOLHER ANO'!B$2</f>
        <v>2020</v>
      </c>
      <c r="E145" s="43">
        <v>100</v>
      </c>
      <c r="F145" s="44">
        <f t="shared" si="7"/>
        <v>104</v>
      </c>
      <c r="G145" s="43">
        <v>20</v>
      </c>
      <c r="H145" s="44">
        <f t="shared" si="8"/>
        <v>10</v>
      </c>
      <c r="I145" s="45" t="s">
        <v>11</v>
      </c>
      <c r="J145" s="45" t="s">
        <v>11</v>
      </c>
      <c r="K145" s="43" t="s">
        <v>12</v>
      </c>
      <c r="L145" s="46">
        <f t="shared" si="9"/>
        <v>114</v>
      </c>
      <c r="M145" s="7">
        <v>85100013</v>
      </c>
    </row>
    <row r="146" spans="1:13" customFormat="1" x14ac:dyDescent="0.25">
      <c r="A146" s="40"/>
      <c r="B146" s="41" t="s">
        <v>507</v>
      </c>
      <c r="C146" s="42" t="s">
        <v>155</v>
      </c>
      <c r="D146" s="43">
        <f>'ESCOLHER ANO'!B$2</f>
        <v>2020</v>
      </c>
      <c r="E146" s="43">
        <v>110</v>
      </c>
      <c r="F146" s="44">
        <f t="shared" si="7"/>
        <v>114.4</v>
      </c>
      <c r="G146" s="43">
        <v>35</v>
      </c>
      <c r="H146" s="44">
        <f t="shared" si="8"/>
        <v>17.5</v>
      </c>
      <c r="I146" s="45" t="s">
        <v>11</v>
      </c>
      <c r="J146" s="45" t="s">
        <v>11</v>
      </c>
      <c r="K146" s="43" t="s">
        <v>12</v>
      </c>
      <c r="L146" s="46">
        <f t="shared" si="9"/>
        <v>131.9</v>
      </c>
      <c r="M146" s="7">
        <v>85200018</v>
      </c>
    </row>
    <row r="147" spans="1:13" customFormat="1" x14ac:dyDescent="0.25">
      <c r="A147" s="40"/>
      <c r="B147" s="41" t="s">
        <v>507</v>
      </c>
      <c r="C147" s="42" t="s">
        <v>156</v>
      </c>
      <c r="D147" s="43">
        <f>'ESCOLHER ANO'!B$2</f>
        <v>2020</v>
      </c>
      <c r="E147" s="43">
        <v>330</v>
      </c>
      <c r="F147" s="44">
        <f t="shared" si="7"/>
        <v>343.2</v>
      </c>
      <c r="G147" s="43">
        <v>50</v>
      </c>
      <c r="H147" s="44">
        <f t="shared" si="8"/>
        <v>25</v>
      </c>
      <c r="I147" s="45" t="s">
        <v>504</v>
      </c>
      <c r="J147" s="45" t="s">
        <v>11</v>
      </c>
      <c r="K147" s="43" t="s">
        <v>12</v>
      </c>
      <c r="L147" s="46">
        <f t="shared" si="9"/>
        <v>368.2</v>
      </c>
      <c r="M147" s="7">
        <v>85100021</v>
      </c>
    </row>
    <row r="148" spans="1:13" customFormat="1" x14ac:dyDescent="0.25">
      <c r="A148" s="40"/>
      <c r="B148" s="41" t="s">
        <v>507</v>
      </c>
      <c r="C148" s="42" t="s">
        <v>157</v>
      </c>
      <c r="D148" s="43">
        <f>'ESCOLHER ANO'!B$2</f>
        <v>2020</v>
      </c>
      <c r="E148" s="43">
        <v>330</v>
      </c>
      <c r="F148" s="44">
        <f t="shared" si="7"/>
        <v>343.2</v>
      </c>
      <c r="G148" s="43">
        <v>50</v>
      </c>
      <c r="H148" s="44">
        <f t="shared" si="8"/>
        <v>25</v>
      </c>
      <c r="I148" s="45" t="s">
        <v>11</v>
      </c>
      <c r="J148" s="45" t="s">
        <v>11</v>
      </c>
      <c r="K148" s="43" t="s">
        <v>12</v>
      </c>
      <c r="L148" s="46">
        <f t="shared" si="9"/>
        <v>368.2</v>
      </c>
      <c r="M148" s="7">
        <v>85100030</v>
      </c>
    </row>
    <row r="149" spans="1:13" customFormat="1" x14ac:dyDescent="0.25">
      <c r="A149" s="40"/>
      <c r="B149" s="41" t="s">
        <v>507</v>
      </c>
      <c r="C149" s="42" t="s">
        <v>158</v>
      </c>
      <c r="D149" s="43">
        <f>'ESCOLHER ANO'!B$2</f>
        <v>2020</v>
      </c>
      <c r="E149" s="43">
        <v>150</v>
      </c>
      <c r="F149" s="44">
        <f t="shared" si="7"/>
        <v>156</v>
      </c>
      <c r="G149" s="43">
        <v>20</v>
      </c>
      <c r="H149" s="44">
        <f t="shared" si="8"/>
        <v>10</v>
      </c>
      <c r="I149" s="45" t="s">
        <v>11</v>
      </c>
      <c r="J149" s="45" t="s">
        <v>11</v>
      </c>
      <c r="K149" s="43" t="s">
        <v>12</v>
      </c>
      <c r="L149" s="46">
        <f t="shared" si="9"/>
        <v>166</v>
      </c>
      <c r="M149" s="7">
        <v>85100048</v>
      </c>
    </row>
    <row r="150" spans="1:13" customFormat="1" x14ac:dyDescent="0.25">
      <c r="A150" s="40"/>
      <c r="B150" s="41" t="s">
        <v>507</v>
      </c>
      <c r="C150" s="42" t="s">
        <v>159</v>
      </c>
      <c r="D150" s="43">
        <f>'ESCOLHER ANO'!B$2</f>
        <v>2020</v>
      </c>
      <c r="E150" s="43">
        <v>150</v>
      </c>
      <c r="F150" s="44">
        <f t="shared" si="7"/>
        <v>156</v>
      </c>
      <c r="G150" s="43">
        <v>15</v>
      </c>
      <c r="H150" s="44">
        <f t="shared" si="8"/>
        <v>7.5</v>
      </c>
      <c r="I150" s="45" t="s">
        <v>504</v>
      </c>
      <c r="J150" s="45" t="s">
        <v>11</v>
      </c>
      <c r="K150" s="43" t="s">
        <v>12</v>
      </c>
      <c r="L150" s="46">
        <f t="shared" si="9"/>
        <v>163.5</v>
      </c>
      <c r="M150" s="7" t="s">
        <v>525</v>
      </c>
    </row>
    <row r="151" spans="1:13" customFormat="1" x14ac:dyDescent="0.25">
      <c r="A151" s="40"/>
      <c r="B151" s="41" t="s">
        <v>507</v>
      </c>
      <c r="C151" s="42" t="s">
        <v>160</v>
      </c>
      <c r="D151" s="43">
        <f>'ESCOLHER ANO'!B$2</f>
        <v>2020</v>
      </c>
      <c r="E151" s="43">
        <v>600</v>
      </c>
      <c r="F151" s="44">
        <f t="shared" si="7"/>
        <v>624</v>
      </c>
      <c r="G151" s="43">
        <v>60</v>
      </c>
      <c r="H151" s="44">
        <f t="shared" si="8"/>
        <v>30</v>
      </c>
      <c r="I151" s="45" t="s">
        <v>504</v>
      </c>
      <c r="J151" s="45" t="s">
        <v>11</v>
      </c>
      <c r="K151" s="43" t="s">
        <v>12</v>
      </c>
      <c r="L151" s="46">
        <f t="shared" si="9"/>
        <v>654</v>
      </c>
      <c r="M151" s="7">
        <v>85400122</v>
      </c>
    </row>
    <row r="152" spans="1:13" customFormat="1" x14ac:dyDescent="0.25">
      <c r="A152" s="40"/>
      <c r="B152" s="41" t="s">
        <v>507</v>
      </c>
      <c r="C152" s="42" t="s">
        <v>161</v>
      </c>
      <c r="D152" s="43">
        <f>'ESCOLHER ANO'!B$2</f>
        <v>2020</v>
      </c>
      <c r="E152" s="43">
        <v>600</v>
      </c>
      <c r="F152" s="44">
        <f t="shared" si="7"/>
        <v>624</v>
      </c>
      <c r="G152" s="43">
        <v>60</v>
      </c>
      <c r="H152" s="44">
        <f t="shared" si="8"/>
        <v>30</v>
      </c>
      <c r="I152" s="45" t="s">
        <v>504</v>
      </c>
      <c r="J152" s="45" t="s">
        <v>11</v>
      </c>
      <c r="K152" s="43" t="s">
        <v>12</v>
      </c>
      <c r="L152" s="46">
        <f t="shared" si="9"/>
        <v>654</v>
      </c>
      <c r="M152" s="7">
        <v>85400130</v>
      </c>
    </row>
    <row r="153" spans="1:13" customFormat="1" x14ac:dyDescent="0.25">
      <c r="A153" s="40"/>
      <c r="B153" s="41" t="s">
        <v>507</v>
      </c>
      <c r="C153" s="42" t="s">
        <v>162</v>
      </c>
      <c r="D153" s="43">
        <f>'ESCOLHER ANO'!B$2</f>
        <v>2020</v>
      </c>
      <c r="E153" s="43">
        <v>600</v>
      </c>
      <c r="F153" s="44">
        <f t="shared" si="7"/>
        <v>624</v>
      </c>
      <c r="G153" s="43">
        <v>60</v>
      </c>
      <c r="H153" s="44">
        <f t="shared" si="8"/>
        <v>30</v>
      </c>
      <c r="I153" s="45" t="s">
        <v>504</v>
      </c>
      <c r="J153" s="45" t="s">
        <v>11</v>
      </c>
      <c r="K153" s="43" t="s">
        <v>12</v>
      </c>
      <c r="L153" s="46">
        <f t="shared" si="9"/>
        <v>654</v>
      </c>
      <c r="M153" s="7">
        <v>85400157</v>
      </c>
    </row>
    <row r="154" spans="1:13" customFormat="1" x14ac:dyDescent="0.25">
      <c r="A154" s="40"/>
      <c r="B154" s="41" t="s">
        <v>507</v>
      </c>
      <c r="C154" s="42" t="s">
        <v>163</v>
      </c>
      <c r="D154" s="43">
        <f>'ESCOLHER ANO'!B$2</f>
        <v>2020</v>
      </c>
      <c r="E154" s="43">
        <v>600</v>
      </c>
      <c r="F154" s="44">
        <f t="shared" si="7"/>
        <v>624</v>
      </c>
      <c r="G154" s="43">
        <v>60</v>
      </c>
      <c r="H154" s="44">
        <f t="shared" si="8"/>
        <v>30</v>
      </c>
      <c r="I154" s="45" t="s">
        <v>504</v>
      </c>
      <c r="J154" s="45" t="s">
        <v>11</v>
      </c>
      <c r="K154" s="43" t="s">
        <v>12</v>
      </c>
      <c r="L154" s="46">
        <f t="shared" si="9"/>
        <v>654</v>
      </c>
      <c r="M154" s="7">
        <v>85500038</v>
      </c>
    </row>
    <row r="155" spans="1:13" customFormat="1" x14ac:dyDescent="0.25">
      <c r="A155" s="40"/>
      <c r="B155" s="41" t="s">
        <v>507</v>
      </c>
      <c r="C155" s="42" t="s">
        <v>164</v>
      </c>
      <c r="D155" s="43">
        <f>'ESCOLHER ANO'!B$2</f>
        <v>2020</v>
      </c>
      <c r="E155" s="43">
        <v>600</v>
      </c>
      <c r="F155" s="44">
        <f t="shared" si="7"/>
        <v>624</v>
      </c>
      <c r="G155" s="43">
        <v>60</v>
      </c>
      <c r="H155" s="44">
        <f t="shared" si="8"/>
        <v>30</v>
      </c>
      <c r="I155" s="45" t="s">
        <v>504</v>
      </c>
      <c r="J155" s="45" t="s">
        <v>11</v>
      </c>
      <c r="K155" s="43" t="s">
        <v>12</v>
      </c>
      <c r="L155" s="46">
        <f t="shared" si="9"/>
        <v>654</v>
      </c>
      <c r="M155" s="7">
        <v>85400165</v>
      </c>
    </row>
    <row r="156" spans="1:13" customFormat="1" x14ac:dyDescent="0.25">
      <c r="A156" s="40"/>
      <c r="B156" s="41" t="s">
        <v>507</v>
      </c>
      <c r="C156" s="42" t="s">
        <v>165</v>
      </c>
      <c r="D156" s="43">
        <f>'ESCOLHER ANO'!B$2</f>
        <v>2020</v>
      </c>
      <c r="E156" s="43">
        <v>600</v>
      </c>
      <c r="F156" s="44">
        <f t="shared" si="7"/>
        <v>624</v>
      </c>
      <c r="G156" s="43">
        <v>60</v>
      </c>
      <c r="H156" s="44">
        <f t="shared" si="8"/>
        <v>30</v>
      </c>
      <c r="I156" s="45" t="s">
        <v>504</v>
      </c>
      <c r="J156" s="45" t="s">
        <v>11</v>
      </c>
      <c r="K156" s="43" t="s">
        <v>12</v>
      </c>
      <c r="L156" s="46">
        <f t="shared" si="9"/>
        <v>654</v>
      </c>
      <c r="M156" s="7">
        <v>85500046</v>
      </c>
    </row>
    <row r="157" spans="1:13" customFormat="1" x14ac:dyDescent="0.25">
      <c r="A157" s="40"/>
      <c r="B157" s="41" t="s">
        <v>507</v>
      </c>
      <c r="C157" s="42" t="s">
        <v>166</v>
      </c>
      <c r="D157" s="43">
        <f>'ESCOLHER ANO'!B$2</f>
        <v>2020</v>
      </c>
      <c r="E157" s="43">
        <v>150</v>
      </c>
      <c r="F157" s="44">
        <f t="shared" si="7"/>
        <v>156</v>
      </c>
      <c r="G157" s="43">
        <v>20</v>
      </c>
      <c r="H157" s="44">
        <f t="shared" si="8"/>
        <v>10</v>
      </c>
      <c r="I157" s="45" t="s">
        <v>504</v>
      </c>
      <c r="J157" s="45" t="s">
        <v>11</v>
      </c>
      <c r="K157" s="43" t="s">
        <v>12</v>
      </c>
      <c r="L157" s="46">
        <f t="shared" si="9"/>
        <v>166</v>
      </c>
      <c r="M157" s="168"/>
    </row>
    <row r="158" spans="1:13" customFormat="1" x14ac:dyDescent="0.25">
      <c r="A158" s="40"/>
      <c r="B158" s="41" t="s">
        <v>507</v>
      </c>
      <c r="C158" s="42" t="s">
        <v>167</v>
      </c>
      <c r="D158" s="43">
        <f>'ESCOLHER ANO'!B$2</f>
        <v>2020</v>
      </c>
      <c r="E158" s="43">
        <v>150</v>
      </c>
      <c r="F158" s="44">
        <f t="shared" si="7"/>
        <v>156</v>
      </c>
      <c r="G158" s="43">
        <v>20</v>
      </c>
      <c r="H158" s="44">
        <f t="shared" si="8"/>
        <v>10</v>
      </c>
      <c r="I158" s="45" t="s">
        <v>504</v>
      </c>
      <c r="J158" s="45" t="s">
        <v>11</v>
      </c>
      <c r="K158" s="43" t="s">
        <v>12</v>
      </c>
      <c r="L158" s="46">
        <f t="shared" si="9"/>
        <v>166</v>
      </c>
      <c r="M158" s="168"/>
    </row>
    <row r="159" spans="1:13" customFormat="1" x14ac:dyDescent="0.25">
      <c r="A159" s="40"/>
      <c r="B159" s="41" t="s">
        <v>507</v>
      </c>
      <c r="C159" s="42" t="s">
        <v>168</v>
      </c>
      <c r="D159" s="43">
        <f>'ESCOLHER ANO'!B$2</f>
        <v>2020</v>
      </c>
      <c r="E159" s="43">
        <v>150</v>
      </c>
      <c r="F159" s="44">
        <f t="shared" si="7"/>
        <v>156</v>
      </c>
      <c r="G159" s="43">
        <v>20</v>
      </c>
      <c r="H159" s="44">
        <f t="shared" si="8"/>
        <v>10</v>
      </c>
      <c r="I159" s="45" t="s">
        <v>504</v>
      </c>
      <c r="J159" s="45" t="s">
        <v>11</v>
      </c>
      <c r="K159" s="43" t="s">
        <v>12</v>
      </c>
      <c r="L159" s="46">
        <f t="shared" si="9"/>
        <v>166</v>
      </c>
      <c r="M159" s="7">
        <v>85500011</v>
      </c>
    </row>
    <row r="160" spans="1:13" customFormat="1" x14ac:dyDescent="0.25">
      <c r="A160" s="40"/>
      <c r="B160" s="41" t="s">
        <v>507</v>
      </c>
      <c r="C160" s="42" t="s">
        <v>169</v>
      </c>
      <c r="D160" s="43">
        <f>'ESCOLHER ANO'!B$2</f>
        <v>2020</v>
      </c>
      <c r="E160" s="43">
        <v>150</v>
      </c>
      <c r="F160" s="44">
        <f t="shared" si="7"/>
        <v>156</v>
      </c>
      <c r="G160" s="43">
        <v>20</v>
      </c>
      <c r="H160" s="44">
        <f t="shared" si="8"/>
        <v>10</v>
      </c>
      <c r="I160" s="45" t="s">
        <v>504</v>
      </c>
      <c r="J160" s="45" t="s">
        <v>11</v>
      </c>
      <c r="K160" s="43" t="s">
        <v>12</v>
      </c>
      <c r="L160" s="46">
        <f t="shared" si="9"/>
        <v>166</v>
      </c>
      <c r="M160" s="7">
        <v>85500020</v>
      </c>
    </row>
    <row r="161" spans="1:13" customFormat="1" x14ac:dyDescent="0.25">
      <c r="A161" s="40"/>
      <c r="B161" s="41" t="s">
        <v>507</v>
      </c>
      <c r="C161" s="42" t="s">
        <v>170</v>
      </c>
      <c r="D161" s="43">
        <f>'ESCOLHER ANO'!B$2</f>
        <v>2020</v>
      </c>
      <c r="E161" s="43">
        <v>600</v>
      </c>
      <c r="F161" s="44">
        <f t="shared" si="7"/>
        <v>624</v>
      </c>
      <c r="G161" s="43">
        <v>65</v>
      </c>
      <c r="H161" s="44">
        <f t="shared" si="8"/>
        <v>32.5</v>
      </c>
      <c r="I161" s="45" t="s">
        <v>504</v>
      </c>
      <c r="J161" s="45" t="s">
        <v>11</v>
      </c>
      <c r="K161" s="43" t="s">
        <v>12</v>
      </c>
      <c r="L161" s="46">
        <f t="shared" si="9"/>
        <v>656.5</v>
      </c>
      <c r="M161" s="7">
        <v>85400106</v>
      </c>
    </row>
    <row r="162" spans="1:13" customFormat="1" x14ac:dyDescent="0.25">
      <c r="A162" s="40"/>
      <c r="B162" s="41" t="s">
        <v>507</v>
      </c>
      <c r="C162" s="42" t="s">
        <v>171</v>
      </c>
      <c r="D162" s="43">
        <f>'ESCOLHER ANO'!B$2</f>
        <v>2020</v>
      </c>
      <c r="E162" s="43">
        <v>600</v>
      </c>
      <c r="F162" s="44">
        <f t="shared" si="7"/>
        <v>624</v>
      </c>
      <c r="G162" s="43">
        <v>50</v>
      </c>
      <c r="H162" s="44">
        <f t="shared" si="8"/>
        <v>25</v>
      </c>
      <c r="I162" s="45" t="s">
        <v>504</v>
      </c>
      <c r="J162" s="45" t="s">
        <v>11</v>
      </c>
      <c r="K162" s="43" t="s">
        <v>12</v>
      </c>
      <c r="L162" s="46">
        <f t="shared" si="9"/>
        <v>649</v>
      </c>
      <c r="M162" s="7">
        <v>85400114</v>
      </c>
    </row>
    <row r="163" spans="1:13" customFormat="1" x14ac:dyDescent="0.25">
      <c r="A163" s="40"/>
      <c r="B163" s="41" t="s">
        <v>507</v>
      </c>
      <c r="C163" s="42" t="s">
        <v>172</v>
      </c>
      <c r="D163" s="43">
        <f>'ESCOLHER ANO'!B$2</f>
        <v>2020</v>
      </c>
      <c r="E163" s="43">
        <v>600</v>
      </c>
      <c r="F163" s="44">
        <f t="shared" si="7"/>
        <v>624</v>
      </c>
      <c r="G163" s="43">
        <v>50</v>
      </c>
      <c r="H163" s="44">
        <f t="shared" si="8"/>
        <v>25</v>
      </c>
      <c r="I163" s="45" t="s">
        <v>504</v>
      </c>
      <c r="J163" s="45" t="s">
        <v>11</v>
      </c>
      <c r="K163" s="43" t="s">
        <v>12</v>
      </c>
      <c r="L163" s="46">
        <f t="shared" si="9"/>
        <v>649</v>
      </c>
      <c r="M163" s="7">
        <v>85400149</v>
      </c>
    </row>
    <row r="164" spans="1:13" customFormat="1" x14ac:dyDescent="0.25">
      <c r="A164" s="40"/>
      <c r="B164" s="41" t="s">
        <v>507</v>
      </c>
      <c r="C164" s="42" t="s">
        <v>173</v>
      </c>
      <c r="D164" s="43">
        <f>'ESCOLHER ANO'!B$2</f>
        <v>2020</v>
      </c>
      <c r="E164" s="43">
        <v>150</v>
      </c>
      <c r="F164" s="44">
        <f t="shared" si="7"/>
        <v>156</v>
      </c>
      <c r="G164" s="43">
        <v>45</v>
      </c>
      <c r="H164" s="44">
        <f t="shared" si="8"/>
        <v>22.5</v>
      </c>
      <c r="I164" s="45" t="s">
        <v>11</v>
      </c>
      <c r="J164" s="45" t="s">
        <v>11</v>
      </c>
      <c r="K164" s="43" t="s">
        <v>12</v>
      </c>
      <c r="L164" s="46">
        <f t="shared" si="9"/>
        <v>178.5</v>
      </c>
      <c r="M164" s="7">
        <v>85100056</v>
      </c>
    </row>
    <row r="165" spans="1:13" customFormat="1" x14ac:dyDescent="0.25">
      <c r="A165" s="40"/>
      <c r="B165" s="41" t="s">
        <v>507</v>
      </c>
      <c r="C165" s="42" t="s">
        <v>174</v>
      </c>
      <c r="D165" s="43">
        <f>'ESCOLHER ANO'!B$2</f>
        <v>2020</v>
      </c>
      <c r="E165" s="43">
        <v>100</v>
      </c>
      <c r="F165" s="44">
        <f t="shared" si="7"/>
        <v>104</v>
      </c>
      <c r="G165" s="43">
        <v>10</v>
      </c>
      <c r="H165" s="44">
        <f t="shared" si="8"/>
        <v>5</v>
      </c>
      <c r="I165" s="45" t="s">
        <v>11</v>
      </c>
      <c r="J165" s="45" t="s">
        <v>11</v>
      </c>
      <c r="K165" s="43" t="s">
        <v>12</v>
      </c>
      <c r="L165" s="46">
        <f t="shared" si="9"/>
        <v>109</v>
      </c>
      <c r="M165" s="7">
        <v>85300012</v>
      </c>
    </row>
    <row r="166" spans="1:13" customFormat="1" x14ac:dyDescent="0.25">
      <c r="A166" s="40"/>
      <c r="B166" s="41" t="s">
        <v>507</v>
      </c>
      <c r="C166" s="42" t="s">
        <v>175</v>
      </c>
      <c r="D166" s="43">
        <f>'ESCOLHER ANO'!B$2</f>
        <v>2020</v>
      </c>
      <c r="E166" s="43">
        <v>200</v>
      </c>
      <c r="F166" s="44">
        <f t="shared" si="7"/>
        <v>208</v>
      </c>
      <c r="G166" s="43">
        <v>35</v>
      </c>
      <c r="H166" s="44">
        <f t="shared" si="8"/>
        <v>17.5</v>
      </c>
      <c r="I166" s="45" t="s">
        <v>11</v>
      </c>
      <c r="J166" s="45" t="s">
        <v>11</v>
      </c>
      <c r="K166" s="43" t="s">
        <v>12</v>
      </c>
      <c r="L166" s="46">
        <f t="shared" si="9"/>
        <v>225.5</v>
      </c>
      <c r="M166" s="7">
        <v>85100064</v>
      </c>
    </row>
    <row r="167" spans="1:13" customFormat="1" x14ac:dyDescent="0.25">
      <c r="A167" s="40"/>
      <c r="B167" s="41" t="s">
        <v>507</v>
      </c>
      <c r="C167" s="42" t="s">
        <v>176</v>
      </c>
      <c r="D167" s="43">
        <f>'ESCOLHER ANO'!B$2</f>
        <v>2020</v>
      </c>
      <c r="E167" s="43">
        <v>400</v>
      </c>
      <c r="F167" s="44">
        <f t="shared" si="7"/>
        <v>416</v>
      </c>
      <c r="G167" s="43">
        <v>35</v>
      </c>
      <c r="H167" s="44">
        <f t="shared" si="8"/>
        <v>17.5</v>
      </c>
      <c r="I167" s="45" t="s">
        <v>504</v>
      </c>
      <c r="J167" s="45" t="s">
        <v>11</v>
      </c>
      <c r="K167" s="43" t="s">
        <v>12</v>
      </c>
      <c r="L167" s="46">
        <f t="shared" si="9"/>
        <v>433.5</v>
      </c>
      <c r="M167" s="7">
        <v>85400181</v>
      </c>
    </row>
    <row r="168" spans="1:13" customFormat="1" x14ac:dyDescent="0.25">
      <c r="A168" s="40"/>
      <c r="B168" s="41" t="s">
        <v>507</v>
      </c>
      <c r="C168" s="42" t="s">
        <v>177</v>
      </c>
      <c r="D168" s="43">
        <f>'ESCOLHER ANO'!B$2</f>
        <v>2020</v>
      </c>
      <c r="E168" s="43">
        <v>400</v>
      </c>
      <c r="F168" s="44">
        <f t="shared" si="7"/>
        <v>416</v>
      </c>
      <c r="G168" s="43">
        <v>35</v>
      </c>
      <c r="H168" s="44">
        <f t="shared" si="8"/>
        <v>17.5</v>
      </c>
      <c r="I168" s="45" t="s">
        <v>504</v>
      </c>
      <c r="J168" s="45" t="s">
        <v>11</v>
      </c>
      <c r="K168" s="43" t="s">
        <v>12</v>
      </c>
      <c r="L168" s="46">
        <f t="shared" si="9"/>
        <v>433.5</v>
      </c>
      <c r="M168" s="7">
        <v>85400190</v>
      </c>
    </row>
    <row r="169" spans="1:13" customFormat="1" x14ac:dyDescent="0.25">
      <c r="A169" s="40"/>
      <c r="B169" s="41" t="s">
        <v>507</v>
      </c>
      <c r="C169" s="42" t="s">
        <v>178</v>
      </c>
      <c r="D169" s="43">
        <f>'ESCOLHER ANO'!B$2</f>
        <v>2020</v>
      </c>
      <c r="E169" s="43">
        <v>150</v>
      </c>
      <c r="F169" s="44">
        <f t="shared" si="7"/>
        <v>156</v>
      </c>
      <c r="G169" s="43">
        <v>45</v>
      </c>
      <c r="H169" s="44">
        <f t="shared" si="8"/>
        <v>22.5</v>
      </c>
      <c r="I169" s="45" t="s">
        <v>504</v>
      </c>
      <c r="J169" s="45" t="s">
        <v>11</v>
      </c>
      <c r="K169" s="43" t="s">
        <v>12</v>
      </c>
      <c r="L169" s="46">
        <f t="shared" si="9"/>
        <v>178.5</v>
      </c>
      <c r="M169" s="7">
        <v>85500062</v>
      </c>
    </row>
    <row r="170" spans="1:13" customFormat="1" x14ac:dyDescent="0.25">
      <c r="A170" s="40"/>
      <c r="B170" s="41" t="s">
        <v>507</v>
      </c>
      <c r="C170" s="42" t="s">
        <v>179</v>
      </c>
      <c r="D170" s="43">
        <f>'ESCOLHER ANO'!B$2</f>
        <v>2020</v>
      </c>
      <c r="E170" s="43">
        <v>150</v>
      </c>
      <c r="F170" s="44">
        <f t="shared" si="7"/>
        <v>156</v>
      </c>
      <c r="G170" s="43">
        <v>45</v>
      </c>
      <c r="H170" s="44">
        <f t="shared" si="8"/>
        <v>22.5</v>
      </c>
      <c r="I170" s="45" t="s">
        <v>504</v>
      </c>
      <c r="J170" s="45" t="s">
        <v>11</v>
      </c>
      <c r="K170" s="43" t="s">
        <v>12</v>
      </c>
      <c r="L170" s="46">
        <f t="shared" si="9"/>
        <v>178.5</v>
      </c>
      <c r="M170" s="7">
        <v>85400203</v>
      </c>
    </row>
    <row r="171" spans="1:13" customFormat="1" x14ac:dyDescent="0.25">
      <c r="A171" s="40"/>
      <c r="B171" s="41" t="s">
        <v>507</v>
      </c>
      <c r="C171" s="42" t="s">
        <v>180</v>
      </c>
      <c r="D171" s="43">
        <f>'ESCOLHER ANO'!B$2</f>
        <v>2020</v>
      </c>
      <c r="E171" s="43">
        <v>200</v>
      </c>
      <c r="F171" s="44">
        <f t="shared" si="7"/>
        <v>208</v>
      </c>
      <c r="G171" s="43">
        <v>35</v>
      </c>
      <c r="H171" s="44">
        <f t="shared" si="8"/>
        <v>17.5</v>
      </c>
      <c r="I171" s="45" t="s">
        <v>11</v>
      </c>
      <c r="J171" s="45" t="s">
        <v>11</v>
      </c>
      <c r="K171" s="43" t="s">
        <v>12</v>
      </c>
      <c r="L171" s="46">
        <f t="shared" si="9"/>
        <v>225.5</v>
      </c>
      <c r="M171" s="7">
        <v>85300020</v>
      </c>
    </row>
    <row r="172" spans="1:13" customFormat="1" x14ac:dyDescent="0.25">
      <c r="A172" s="40"/>
      <c r="B172" s="41" t="s">
        <v>507</v>
      </c>
      <c r="C172" s="42" t="s">
        <v>181</v>
      </c>
      <c r="D172" s="43">
        <f>'ESCOLHER ANO'!B$2</f>
        <v>2020</v>
      </c>
      <c r="E172" s="43">
        <v>200</v>
      </c>
      <c r="F172" s="44">
        <f t="shared" si="7"/>
        <v>208</v>
      </c>
      <c r="G172" s="43">
        <v>35</v>
      </c>
      <c r="H172" s="44">
        <f t="shared" si="8"/>
        <v>17.5</v>
      </c>
      <c r="I172" s="45" t="s">
        <v>504</v>
      </c>
      <c r="J172" s="45" t="s">
        <v>504</v>
      </c>
      <c r="K172" s="43" t="s">
        <v>12</v>
      </c>
      <c r="L172" s="46">
        <f t="shared" si="9"/>
        <v>225.5</v>
      </c>
      <c r="M172" s="7">
        <v>85500070</v>
      </c>
    </row>
    <row r="173" spans="1:13" customFormat="1" x14ac:dyDescent="0.25">
      <c r="A173" s="40"/>
      <c r="B173" s="41" t="s">
        <v>507</v>
      </c>
      <c r="C173" s="42" t="s">
        <v>182</v>
      </c>
      <c r="D173" s="43">
        <f>'ESCOLHER ANO'!B$2</f>
        <v>2020</v>
      </c>
      <c r="E173" s="43">
        <v>80</v>
      </c>
      <c r="F173" s="44">
        <f t="shared" si="7"/>
        <v>83.2</v>
      </c>
      <c r="G173" s="43">
        <v>20</v>
      </c>
      <c r="H173" s="44">
        <f t="shared" si="8"/>
        <v>10</v>
      </c>
      <c r="I173" s="45" t="s">
        <v>11</v>
      </c>
      <c r="J173" s="45" t="s">
        <v>11</v>
      </c>
      <c r="K173" s="43" t="s">
        <v>12</v>
      </c>
      <c r="L173" s="46">
        <f t="shared" si="9"/>
        <v>93.2</v>
      </c>
      <c r="M173" s="7">
        <v>85500089</v>
      </c>
    </row>
    <row r="174" spans="1:13" customFormat="1" x14ac:dyDescent="0.25">
      <c r="A174" s="40"/>
      <c r="B174" s="41" t="s">
        <v>507</v>
      </c>
      <c r="C174" s="42" t="s">
        <v>183</v>
      </c>
      <c r="D174" s="43">
        <f>'ESCOLHER ANO'!B$2</f>
        <v>2020</v>
      </c>
      <c r="E174" s="43">
        <v>160</v>
      </c>
      <c r="F174" s="44">
        <f t="shared" si="7"/>
        <v>166.4</v>
      </c>
      <c r="G174" s="43">
        <v>25</v>
      </c>
      <c r="H174" s="44">
        <f t="shared" si="8"/>
        <v>12.5</v>
      </c>
      <c r="I174" s="45" t="s">
        <v>11</v>
      </c>
      <c r="J174" s="45" t="s">
        <v>11</v>
      </c>
      <c r="K174" s="43" t="s">
        <v>12</v>
      </c>
      <c r="L174" s="46">
        <f t="shared" si="9"/>
        <v>178.9</v>
      </c>
      <c r="M174" s="7">
        <v>85400211</v>
      </c>
    </row>
    <row r="175" spans="1:13" customFormat="1" x14ac:dyDescent="0.25">
      <c r="A175" s="40"/>
      <c r="B175" s="41" t="s">
        <v>507</v>
      </c>
      <c r="C175" s="42" t="s">
        <v>184</v>
      </c>
      <c r="D175" s="43">
        <f>'ESCOLHER ANO'!B$2</f>
        <v>2020</v>
      </c>
      <c r="E175" s="43">
        <v>200</v>
      </c>
      <c r="F175" s="44">
        <f t="shared" si="7"/>
        <v>208</v>
      </c>
      <c r="G175" s="43">
        <v>35</v>
      </c>
      <c r="H175" s="44">
        <f t="shared" si="8"/>
        <v>17.5</v>
      </c>
      <c r="I175" s="45" t="s">
        <v>504</v>
      </c>
      <c r="J175" s="45" t="s">
        <v>11</v>
      </c>
      <c r="K175" s="43" t="s">
        <v>12</v>
      </c>
      <c r="L175" s="46">
        <f t="shared" si="9"/>
        <v>225.5</v>
      </c>
      <c r="M175" s="7">
        <v>85400220</v>
      </c>
    </row>
    <row r="176" spans="1:13" customFormat="1" x14ac:dyDescent="0.25">
      <c r="A176" s="40"/>
      <c r="B176" s="41" t="s">
        <v>507</v>
      </c>
      <c r="C176" s="42" t="s">
        <v>185</v>
      </c>
      <c r="D176" s="43">
        <f>'ESCOLHER ANO'!B$2</f>
        <v>2020</v>
      </c>
      <c r="E176" s="43">
        <v>450</v>
      </c>
      <c r="F176" s="44">
        <f t="shared" si="7"/>
        <v>468</v>
      </c>
      <c r="G176" s="43">
        <v>45</v>
      </c>
      <c r="H176" s="44">
        <f t="shared" si="8"/>
        <v>22.5</v>
      </c>
      <c r="I176" s="45" t="s">
        <v>504</v>
      </c>
      <c r="J176" s="45" t="s">
        <v>11</v>
      </c>
      <c r="K176" s="43" t="s">
        <v>12</v>
      </c>
      <c r="L176" s="46">
        <f t="shared" si="9"/>
        <v>490.5</v>
      </c>
      <c r="M176" s="7">
        <v>85400246</v>
      </c>
    </row>
    <row r="177" spans="1:13" customFormat="1" x14ac:dyDescent="0.25">
      <c r="A177" s="40"/>
      <c r="B177" s="41" t="s">
        <v>507</v>
      </c>
      <c r="C177" s="42" t="s">
        <v>186</v>
      </c>
      <c r="D177" s="43">
        <f>'ESCOLHER ANO'!B$2</f>
        <v>2020</v>
      </c>
      <c r="E177" s="43">
        <v>550</v>
      </c>
      <c r="F177" s="44">
        <f t="shared" si="7"/>
        <v>572</v>
      </c>
      <c r="G177" s="43">
        <v>45</v>
      </c>
      <c r="H177" s="44">
        <f t="shared" si="8"/>
        <v>22.5</v>
      </c>
      <c r="I177" s="45" t="s">
        <v>504</v>
      </c>
      <c r="J177" s="45" t="s">
        <v>11</v>
      </c>
      <c r="K177" s="43" t="s">
        <v>12</v>
      </c>
      <c r="L177" s="46">
        <f t="shared" si="9"/>
        <v>594.5</v>
      </c>
      <c r="M177" s="7">
        <v>85400254</v>
      </c>
    </row>
    <row r="178" spans="1:13" customFormat="1" x14ac:dyDescent="0.25">
      <c r="A178" s="40"/>
      <c r="B178" s="41" t="s">
        <v>507</v>
      </c>
      <c r="C178" s="42" t="s">
        <v>187</v>
      </c>
      <c r="D178" s="43">
        <f>'ESCOLHER ANO'!B$2</f>
        <v>2020</v>
      </c>
      <c r="E178" s="43">
        <v>1200</v>
      </c>
      <c r="F178" s="44">
        <f t="shared" si="7"/>
        <v>1248</v>
      </c>
      <c r="G178" s="43">
        <v>205</v>
      </c>
      <c r="H178" s="44">
        <f t="shared" si="8"/>
        <v>102.5</v>
      </c>
      <c r="I178" s="45" t="s">
        <v>504</v>
      </c>
      <c r="J178" s="45" t="s">
        <v>504</v>
      </c>
      <c r="K178" s="43" t="s">
        <v>12</v>
      </c>
      <c r="L178" s="46">
        <f t="shared" si="9"/>
        <v>1350.5</v>
      </c>
      <c r="M178" s="7">
        <v>85500097</v>
      </c>
    </row>
    <row r="179" spans="1:13" customFormat="1" x14ac:dyDescent="0.25">
      <c r="A179" s="40"/>
      <c r="B179" s="41" t="s">
        <v>507</v>
      </c>
      <c r="C179" s="42" t="s">
        <v>188</v>
      </c>
      <c r="D179" s="43">
        <f>'ESCOLHER ANO'!B$2</f>
        <v>2020</v>
      </c>
      <c r="E179" s="43">
        <v>1200</v>
      </c>
      <c r="F179" s="44">
        <f t="shared" si="7"/>
        <v>1248</v>
      </c>
      <c r="G179" s="43">
        <v>240</v>
      </c>
      <c r="H179" s="44">
        <f t="shared" si="8"/>
        <v>120</v>
      </c>
      <c r="I179" s="45" t="s">
        <v>504</v>
      </c>
      <c r="J179" s="45" t="s">
        <v>504</v>
      </c>
      <c r="K179" s="43" t="s">
        <v>12</v>
      </c>
      <c r="L179" s="46">
        <f t="shared" si="9"/>
        <v>1368</v>
      </c>
      <c r="M179" s="7">
        <v>85500100</v>
      </c>
    </row>
    <row r="180" spans="1:13" customFormat="1" x14ac:dyDescent="0.25">
      <c r="A180" s="40"/>
      <c r="B180" s="41" t="s">
        <v>507</v>
      </c>
      <c r="C180" s="42" t="s">
        <v>189</v>
      </c>
      <c r="D180" s="43">
        <f>'ESCOLHER ANO'!B$2</f>
        <v>2020</v>
      </c>
      <c r="E180" s="43">
        <v>1200</v>
      </c>
      <c r="F180" s="44">
        <f t="shared" si="7"/>
        <v>1248</v>
      </c>
      <c r="G180" s="43">
        <v>250</v>
      </c>
      <c r="H180" s="44">
        <f t="shared" si="8"/>
        <v>125</v>
      </c>
      <c r="I180" s="45" t="s">
        <v>504</v>
      </c>
      <c r="J180" s="45" t="s">
        <v>504</v>
      </c>
      <c r="K180" s="43" t="s">
        <v>12</v>
      </c>
      <c r="L180" s="46">
        <f t="shared" si="9"/>
        <v>1373</v>
      </c>
      <c r="M180" s="7">
        <v>85500119</v>
      </c>
    </row>
    <row r="181" spans="1:13" customFormat="1" x14ac:dyDescent="0.25">
      <c r="A181" s="40"/>
      <c r="B181" s="41" t="s">
        <v>507</v>
      </c>
      <c r="C181" s="42" t="s">
        <v>190</v>
      </c>
      <c r="D181" s="43">
        <f>'ESCOLHER ANO'!B$2</f>
        <v>2020</v>
      </c>
      <c r="E181" s="43">
        <v>100</v>
      </c>
      <c r="F181" s="44">
        <f t="shared" si="7"/>
        <v>104</v>
      </c>
      <c r="G181" s="43">
        <v>85</v>
      </c>
      <c r="H181" s="44">
        <f t="shared" si="8"/>
        <v>42.5</v>
      </c>
      <c r="I181" s="45" t="s">
        <v>11</v>
      </c>
      <c r="J181" s="45" t="s">
        <v>504</v>
      </c>
      <c r="K181" s="43" t="s">
        <v>12</v>
      </c>
      <c r="L181" s="46">
        <f t="shared" si="9"/>
        <v>146.5</v>
      </c>
      <c r="M181" s="7">
        <v>85400262</v>
      </c>
    </row>
    <row r="182" spans="1:13" customFormat="1" x14ac:dyDescent="0.25">
      <c r="A182" s="40"/>
      <c r="B182" s="41" t="s">
        <v>507</v>
      </c>
      <c r="C182" s="42" t="s">
        <v>191</v>
      </c>
      <c r="D182" s="43">
        <f>'ESCOLHER ANO'!B$2</f>
        <v>2020</v>
      </c>
      <c r="E182" s="43">
        <v>100</v>
      </c>
      <c r="F182" s="44">
        <f t="shared" si="7"/>
        <v>104</v>
      </c>
      <c r="G182" s="43">
        <v>20</v>
      </c>
      <c r="H182" s="44">
        <f t="shared" si="8"/>
        <v>10</v>
      </c>
      <c r="I182" s="45" t="s">
        <v>11</v>
      </c>
      <c r="J182" s="45" t="s">
        <v>11</v>
      </c>
      <c r="K182" s="43" t="s">
        <v>12</v>
      </c>
      <c r="L182" s="46">
        <f t="shared" si="9"/>
        <v>114</v>
      </c>
      <c r="M182" s="7">
        <v>85200026</v>
      </c>
    </row>
    <row r="183" spans="1:13" customFormat="1" x14ac:dyDescent="0.25">
      <c r="A183" s="40"/>
      <c r="B183" s="41" t="s">
        <v>507</v>
      </c>
      <c r="C183" s="42" t="s">
        <v>192</v>
      </c>
      <c r="D183" s="43">
        <f>'ESCOLHER ANO'!B$2</f>
        <v>2020</v>
      </c>
      <c r="E183" s="43">
        <v>300</v>
      </c>
      <c r="F183" s="44">
        <f t="shared" si="7"/>
        <v>312</v>
      </c>
      <c r="G183" s="43">
        <v>50</v>
      </c>
      <c r="H183" s="44">
        <f t="shared" si="8"/>
        <v>25</v>
      </c>
      <c r="I183" s="45" t="s">
        <v>11</v>
      </c>
      <c r="J183" s="45" t="s">
        <v>11</v>
      </c>
      <c r="K183" s="43" t="s">
        <v>12</v>
      </c>
      <c r="L183" s="46">
        <f t="shared" si="9"/>
        <v>337</v>
      </c>
      <c r="M183" s="7">
        <v>85400289</v>
      </c>
    </row>
    <row r="184" spans="1:13" customFormat="1" x14ac:dyDescent="0.25">
      <c r="A184" s="40"/>
      <c r="B184" s="41" t="s">
        <v>507</v>
      </c>
      <c r="C184" s="42" t="s">
        <v>193</v>
      </c>
      <c r="D184" s="43">
        <f>'ESCOLHER ANO'!B$2</f>
        <v>2020</v>
      </c>
      <c r="E184" s="43">
        <v>600</v>
      </c>
      <c r="F184" s="44">
        <f t="shared" si="7"/>
        <v>624</v>
      </c>
      <c r="G184" s="43">
        <v>75</v>
      </c>
      <c r="H184" s="44">
        <f t="shared" si="8"/>
        <v>37.5</v>
      </c>
      <c r="I184" s="45" t="s">
        <v>504</v>
      </c>
      <c r="J184" s="45" t="s">
        <v>11</v>
      </c>
      <c r="K184" s="43" t="s">
        <v>12</v>
      </c>
      <c r="L184" s="46">
        <f t="shared" si="9"/>
        <v>661.5</v>
      </c>
      <c r="M184" s="7">
        <v>85400300</v>
      </c>
    </row>
    <row r="185" spans="1:13" customFormat="1" x14ac:dyDescent="0.25">
      <c r="A185" s="40"/>
      <c r="B185" s="41" t="s">
        <v>507</v>
      </c>
      <c r="C185" s="42" t="s">
        <v>194</v>
      </c>
      <c r="D185" s="43">
        <f>'ESCOLHER ANO'!B$2</f>
        <v>2020</v>
      </c>
      <c r="E185" s="43">
        <v>600</v>
      </c>
      <c r="F185" s="44">
        <f t="shared" si="7"/>
        <v>624</v>
      </c>
      <c r="G185" s="43">
        <v>75</v>
      </c>
      <c r="H185" s="44">
        <f t="shared" si="8"/>
        <v>37.5</v>
      </c>
      <c r="I185" s="45" t="s">
        <v>504</v>
      </c>
      <c r="J185" s="45" t="s">
        <v>11</v>
      </c>
      <c r="K185" s="43" t="s">
        <v>12</v>
      </c>
      <c r="L185" s="46">
        <f t="shared" si="9"/>
        <v>661.5</v>
      </c>
      <c r="M185" s="7">
        <v>85400319</v>
      </c>
    </row>
    <row r="186" spans="1:13" customFormat="1" x14ac:dyDescent="0.25">
      <c r="A186" s="40"/>
      <c r="B186" s="41" t="s">
        <v>507</v>
      </c>
      <c r="C186" s="42" t="s">
        <v>195</v>
      </c>
      <c r="D186" s="43">
        <f>'ESCOLHER ANO'!B$2</f>
        <v>2020</v>
      </c>
      <c r="E186" s="43">
        <v>600</v>
      </c>
      <c r="F186" s="44">
        <f t="shared" si="7"/>
        <v>624</v>
      </c>
      <c r="G186" s="43">
        <v>85</v>
      </c>
      <c r="H186" s="44">
        <f t="shared" si="8"/>
        <v>42.5</v>
      </c>
      <c r="I186" s="45" t="s">
        <v>504</v>
      </c>
      <c r="J186" s="45" t="s">
        <v>11</v>
      </c>
      <c r="K186" s="43" t="s">
        <v>12</v>
      </c>
      <c r="L186" s="46">
        <f t="shared" si="9"/>
        <v>666.5</v>
      </c>
      <c r="M186" s="7">
        <v>85400335</v>
      </c>
    </row>
    <row r="187" spans="1:13" customFormat="1" x14ac:dyDescent="0.25">
      <c r="A187" s="40"/>
      <c r="B187" s="41" t="s">
        <v>507</v>
      </c>
      <c r="C187" s="42" t="s">
        <v>196</v>
      </c>
      <c r="D187" s="43">
        <f>'ESCOLHER ANO'!B$2</f>
        <v>2020</v>
      </c>
      <c r="E187" s="43">
        <v>600</v>
      </c>
      <c r="F187" s="44">
        <f t="shared" si="7"/>
        <v>624</v>
      </c>
      <c r="G187" s="43">
        <v>80</v>
      </c>
      <c r="H187" s="44">
        <f t="shared" si="8"/>
        <v>40</v>
      </c>
      <c r="I187" s="45" t="s">
        <v>504</v>
      </c>
      <c r="J187" s="45" t="s">
        <v>11</v>
      </c>
      <c r="K187" s="43" t="s">
        <v>12</v>
      </c>
      <c r="L187" s="46">
        <f t="shared" si="9"/>
        <v>664</v>
      </c>
      <c r="M187" s="7">
        <v>85400343</v>
      </c>
    </row>
    <row r="188" spans="1:13" customFormat="1" x14ac:dyDescent="0.25">
      <c r="A188" s="40"/>
      <c r="B188" s="41" t="s">
        <v>507</v>
      </c>
      <c r="C188" s="42" t="s">
        <v>197</v>
      </c>
      <c r="D188" s="43">
        <f>'ESCOLHER ANO'!B$2</f>
        <v>2020</v>
      </c>
      <c r="E188" s="43">
        <v>600</v>
      </c>
      <c r="F188" s="44">
        <f t="shared" si="7"/>
        <v>624</v>
      </c>
      <c r="G188" s="43">
        <v>80</v>
      </c>
      <c r="H188" s="44">
        <f t="shared" si="8"/>
        <v>40</v>
      </c>
      <c r="I188" s="45" t="s">
        <v>504</v>
      </c>
      <c r="J188" s="45" t="s">
        <v>11</v>
      </c>
      <c r="K188" s="43" t="s">
        <v>12</v>
      </c>
      <c r="L188" s="46">
        <f t="shared" si="9"/>
        <v>664</v>
      </c>
      <c r="M188" s="7">
        <v>85500127</v>
      </c>
    </row>
    <row r="189" spans="1:13" customFormat="1" x14ac:dyDescent="0.25">
      <c r="A189" s="40"/>
      <c r="B189" s="41" t="s">
        <v>507</v>
      </c>
      <c r="C189" s="42" t="s">
        <v>198</v>
      </c>
      <c r="D189" s="43">
        <f>'ESCOLHER ANO'!B$2</f>
        <v>2020</v>
      </c>
      <c r="E189" s="43">
        <v>150</v>
      </c>
      <c r="F189" s="44">
        <f t="shared" si="7"/>
        <v>156</v>
      </c>
      <c r="G189" s="43">
        <v>20</v>
      </c>
      <c r="H189" s="44">
        <f t="shared" si="8"/>
        <v>10</v>
      </c>
      <c r="I189" s="45" t="s">
        <v>504</v>
      </c>
      <c r="J189" s="45" t="s">
        <v>11</v>
      </c>
      <c r="K189" s="43" t="s">
        <v>12</v>
      </c>
      <c r="L189" s="46">
        <f t="shared" si="9"/>
        <v>166</v>
      </c>
      <c r="M189" s="7">
        <v>85400360</v>
      </c>
    </row>
    <row r="190" spans="1:13" customFormat="1" x14ac:dyDescent="0.25">
      <c r="A190" s="40"/>
      <c r="B190" s="41" t="s">
        <v>507</v>
      </c>
      <c r="C190" s="42" t="s">
        <v>199</v>
      </c>
      <c r="D190" s="43">
        <f>'ESCOLHER ANO'!B$2</f>
        <v>2020</v>
      </c>
      <c r="E190" s="43">
        <v>170</v>
      </c>
      <c r="F190" s="44">
        <f t="shared" si="7"/>
        <v>176.8</v>
      </c>
      <c r="G190" s="43">
        <v>30</v>
      </c>
      <c r="H190" s="44">
        <f t="shared" si="8"/>
        <v>15</v>
      </c>
      <c r="I190" s="45" t="s">
        <v>504</v>
      </c>
      <c r="J190" s="45" t="s">
        <v>11</v>
      </c>
      <c r="K190" s="43" t="s">
        <v>12</v>
      </c>
      <c r="L190" s="46">
        <f t="shared" si="9"/>
        <v>191.8</v>
      </c>
      <c r="M190" s="7">
        <v>85500135</v>
      </c>
    </row>
    <row r="191" spans="1:13" customFormat="1" x14ac:dyDescent="0.25">
      <c r="A191" s="40"/>
      <c r="B191" s="41" t="s">
        <v>507</v>
      </c>
      <c r="C191" s="42" t="s">
        <v>200</v>
      </c>
      <c r="D191" s="43">
        <f>'ESCOLHER ANO'!B$2</f>
        <v>2020</v>
      </c>
      <c r="E191" s="43">
        <v>900</v>
      </c>
      <c r="F191" s="44">
        <f t="shared" si="7"/>
        <v>936</v>
      </c>
      <c r="G191" s="43">
        <v>100</v>
      </c>
      <c r="H191" s="44">
        <f t="shared" si="8"/>
        <v>50</v>
      </c>
      <c r="I191" s="45" t="s">
        <v>504</v>
      </c>
      <c r="J191" s="45" t="s">
        <v>504</v>
      </c>
      <c r="K191" s="43" t="s">
        <v>12</v>
      </c>
      <c r="L191" s="46">
        <f t="shared" si="9"/>
        <v>986</v>
      </c>
      <c r="M191" s="7">
        <v>85400378</v>
      </c>
    </row>
    <row r="192" spans="1:13" customFormat="1" x14ac:dyDescent="0.25">
      <c r="A192" s="40"/>
      <c r="B192" s="41" t="s">
        <v>507</v>
      </c>
      <c r="C192" s="42" t="s">
        <v>201</v>
      </c>
      <c r="D192" s="43">
        <f>'ESCOLHER ANO'!B$2</f>
        <v>2020</v>
      </c>
      <c r="E192" s="43">
        <v>700</v>
      </c>
      <c r="F192" s="44">
        <f t="shared" si="7"/>
        <v>728</v>
      </c>
      <c r="G192" s="43">
        <v>95</v>
      </c>
      <c r="H192" s="44">
        <f t="shared" si="8"/>
        <v>47.5</v>
      </c>
      <c r="I192" s="45" t="s">
        <v>504</v>
      </c>
      <c r="J192" s="45" t="s">
        <v>11</v>
      </c>
      <c r="K192" s="43" t="s">
        <v>12</v>
      </c>
      <c r="L192" s="46">
        <f t="shared" si="9"/>
        <v>775.5</v>
      </c>
      <c r="M192" s="7">
        <v>85400386</v>
      </c>
    </row>
    <row r="193" spans="1:13" customFormat="1" x14ac:dyDescent="0.25">
      <c r="A193" s="40"/>
      <c r="B193" s="41" t="s">
        <v>507</v>
      </c>
      <c r="C193" s="42" t="s">
        <v>202</v>
      </c>
      <c r="D193" s="43">
        <f>'ESCOLHER ANO'!B$2</f>
        <v>2020</v>
      </c>
      <c r="E193" s="43">
        <v>300</v>
      </c>
      <c r="F193" s="44">
        <f t="shared" ref="F193:F255" si="10">E193*SUBSTITUTE($F$1,".",",")</f>
        <v>312</v>
      </c>
      <c r="G193" s="43">
        <v>80</v>
      </c>
      <c r="H193" s="44">
        <f t="shared" ref="H193:H255" si="11">G193*SUBSTITUTE($H$1,".",",")</f>
        <v>40</v>
      </c>
      <c r="I193" s="45" t="s">
        <v>504</v>
      </c>
      <c r="J193" s="45" t="s">
        <v>11</v>
      </c>
      <c r="K193" s="43" t="s">
        <v>12</v>
      </c>
      <c r="L193" s="46">
        <f t="shared" ref="L193:L255" si="12">IF(ISNUMBER(F193 + H193 + IF(K193&lt;&gt;"Percentual",+(F193*K193/100))),F193 + H193 + IF(K193&lt;&gt;"Percentual",+(F193*K193/100)), "Entre com números")</f>
        <v>352</v>
      </c>
      <c r="M193" s="7">
        <v>85400394</v>
      </c>
    </row>
    <row r="194" spans="1:13" customFormat="1" x14ac:dyDescent="0.25">
      <c r="A194" s="40"/>
      <c r="B194" s="41" t="s">
        <v>507</v>
      </c>
      <c r="C194" s="42" t="s">
        <v>203</v>
      </c>
      <c r="D194" s="43">
        <f>'ESCOLHER ANO'!B$2</f>
        <v>2020</v>
      </c>
      <c r="E194" s="43">
        <v>700</v>
      </c>
      <c r="F194" s="44">
        <f t="shared" si="10"/>
        <v>728</v>
      </c>
      <c r="G194" s="43">
        <v>125</v>
      </c>
      <c r="H194" s="44">
        <f t="shared" si="11"/>
        <v>62.5</v>
      </c>
      <c r="I194" s="45" t="s">
        <v>504</v>
      </c>
      <c r="J194" s="45" t="s">
        <v>11</v>
      </c>
      <c r="K194" s="43" t="s">
        <v>12</v>
      </c>
      <c r="L194" s="46">
        <f t="shared" si="12"/>
        <v>790.5</v>
      </c>
      <c r="M194" s="7">
        <v>85400408</v>
      </c>
    </row>
    <row r="195" spans="1:13" customFormat="1" x14ac:dyDescent="0.25">
      <c r="A195" s="40"/>
      <c r="B195" s="41" t="s">
        <v>507</v>
      </c>
      <c r="C195" s="42" t="s">
        <v>204</v>
      </c>
      <c r="D195" s="43">
        <f>'ESCOLHER ANO'!B$2</f>
        <v>2020</v>
      </c>
      <c r="E195" s="43">
        <v>700</v>
      </c>
      <c r="F195" s="44">
        <f t="shared" si="10"/>
        <v>728</v>
      </c>
      <c r="G195" s="43">
        <v>125</v>
      </c>
      <c r="H195" s="44">
        <f t="shared" si="11"/>
        <v>62.5</v>
      </c>
      <c r="I195" s="45" t="s">
        <v>504</v>
      </c>
      <c r="J195" s="45" t="s">
        <v>11</v>
      </c>
      <c r="K195" s="43" t="s">
        <v>12</v>
      </c>
      <c r="L195" s="46">
        <f t="shared" si="12"/>
        <v>790.5</v>
      </c>
      <c r="M195" s="7">
        <v>85400416</v>
      </c>
    </row>
    <row r="196" spans="1:13" customFormat="1" x14ac:dyDescent="0.25">
      <c r="A196" s="40"/>
      <c r="B196" s="41" t="s">
        <v>507</v>
      </c>
      <c r="C196" s="42" t="s">
        <v>205</v>
      </c>
      <c r="D196" s="43">
        <f>'ESCOLHER ANO'!B$2</f>
        <v>2020</v>
      </c>
      <c r="E196" s="43">
        <v>900</v>
      </c>
      <c r="F196" s="44">
        <f t="shared" si="10"/>
        <v>936</v>
      </c>
      <c r="G196" s="43">
        <v>251</v>
      </c>
      <c r="H196" s="44">
        <f t="shared" si="11"/>
        <v>125.5</v>
      </c>
      <c r="I196" s="45" t="s">
        <v>504</v>
      </c>
      <c r="J196" s="45" t="s">
        <v>504</v>
      </c>
      <c r="K196" s="43" t="s">
        <v>12</v>
      </c>
      <c r="L196" s="46">
        <f t="shared" si="12"/>
        <v>1061.5</v>
      </c>
      <c r="M196" s="7">
        <v>85500151</v>
      </c>
    </row>
    <row r="197" spans="1:13" customFormat="1" x14ac:dyDescent="0.25">
      <c r="A197" s="40"/>
      <c r="B197" s="41" t="s">
        <v>507</v>
      </c>
      <c r="C197" s="42" t="s">
        <v>206</v>
      </c>
      <c r="D197" s="43">
        <f>'ESCOLHER ANO'!B$2</f>
        <v>2020</v>
      </c>
      <c r="E197" s="43">
        <v>900</v>
      </c>
      <c r="F197" s="44">
        <f t="shared" si="10"/>
        <v>936</v>
      </c>
      <c r="G197" s="43">
        <v>238</v>
      </c>
      <c r="H197" s="44">
        <f t="shared" si="11"/>
        <v>119</v>
      </c>
      <c r="I197" s="45" t="s">
        <v>504</v>
      </c>
      <c r="J197" s="45" t="s">
        <v>504</v>
      </c>
      <c r="K197" s="43" t="s">
        <v>12</v>
      </c>
      <c r="L197" s="46">
        <f t="shared" si="12"/>
        <v>1055</v>
      </c>
      <c r="M197" s="7">
        <v>85500143</v>
      </c>
    </row>
    <row r="198" spans="1:13" customFormat="1" x14ac:dyDescent="0.25">
      <c r="A198" s="40"/>
      <c r="B198" s="41" t="s">
        <v>507</v>
      </c>
      <c r="C198" s="42" t="s">
        <v>207</v>
      </c>
      <c r="D198" s="43">
        <f>'ESCOLHER ANO'!B$2</f>
        <v>2020</v>
      </c>
      <c r="E198" s="43">
        <v>1200</v>
      </c>
      <c r="F198" s="44">
        <f t="shared" si="10"/>
        <v>1248</v>
      </c>
      <c r="G198" s="43">
        <v>250</v>
      </c>
      <c r="H198" s="44">
        <f t="shared" si="11"/>
        <v>125</v>
      </c>
      <c r="I198" s="45" t="s">
        <v>504</v>
      </c>
      <c r="J198" s="45" t="s">
        <v>504</v>
      </c>
      <c r="K198" s="43" t="s">
        <v>12</v>
      </c>
      <c r="L198" s="46">
        <f t="shared" si="12"/>
        <v>1373</v>
      </c>
      <c r="M198" s="7">
        <v>85500178</v>
      </c>
    </row>
    <row r="199" spans="1:13" customFormat="1" x14ac:dyDescent="0.25">
      <c r="A199" s="40"/>
      <c r="B199" s="41" t="s">
        <v>507</v>
      </c>
      <c r="C199" s="42" t="s">
        <v>208</v>
      </c>
      <c r="D199" s="43">
        <f>'ESCOLHER ANO'!B$2</f>
        <v>2020</v>
      </c>
      <c r="E199" s="43">
        <v>1200</v>
      </c>
      <c r="F199" s="44">
        <f t="shared" si="10"/>
        <v>1248</v>
      </c>
      <c r="G199" s="43">
        <v>240</v>
      </c>
      <c r="H199" s="44">
        <f t="shared" si="11"/>
        <v>120</v>
      </c>
      <c r="I199" s="45" t="s">
        <v>504</v>
      </c>
      <c r="J199" s="45" t="s">
        <v>504</v>
      </c>
      <c r="K199" s="43" t="s">
        <v>12</v>
      </c>
      <c r="L199" s="46">
        <f t="shared" si="12"/>
        <v>1368</v>
      </c>
      <c r="M199" s="7">
        <v>85500160</v>
      </c>
    </row>
    <row r="200" spans="1:13" customFormat="1" x14ac:dyDescent="0.25">
      <c r="A200" s="40"/>
      <c r="B200" s="41" t="s">
        <v>507</v>
      </c>
      <c r="C200" s="42" t="s">
        <v>209</v>
      </c>
      <c r="D200" s="43">
        <f>'ESCOLHER ANO'!B$2</f>
        <v>2020</v>
      </c>
      <c r="E200" s="43">
        <v>100</v>
      </c>
      <c r="F200" s="44">
        <f t="shared" si="10"/>
        <v>104</v>
      </c>
      <c r="G200" s="43">
        <v>25</v>
      </c>
      <c r="H200" s="44">
        <f t="shared" si="11"/>
        <v>12.5</v>
      </c>
      <c r="I200" s="45" t="s">
        <v>11</v>
      </c>
      <c r="J200" s="45" t="s">
        <v>11</v>
      </c>
      <c r="K200" s="43" t="s">
        <v>12</v>
      </c>
      <c r="L200" s="46">
        <f t="shared" si="12"/>
        <v>116.5</v>
      </c>
      <c r="M200" s="7">
        <v>85200034</v>
      </c>
    </row>
    <row r="201" spans="1:13" customFormat="1" x14ac:dyDescent="0.25">
      <c r="A201" s="40"/>
      <c r="B201" s="41" t="s">
        <v>507</v>
      </c>
      <c r="C201" s="42" t="s">
        <v>210</v>
      </c>
      <c r="D201" s="43">
        <f>'ESCOLHER ANO'!B$2</f>
        <v>2020</v>
      </c>
      <c r="E201" s="43">
        <v>100</v>
      </c>
      <c r="F201" s="44">
        <f t="shared" si="10"/>
        <v>104</v>
      </c>
      <c r="G201" s="43">
        <v>25</v>
      </c>
      <c r="H201" s="44">
        <f t="shared" si="11"/>
        <v>12.5</v>
      </c>
      <c r="I201" s="45" t="s">
        <v>11</v>
      </c>
      <c r="J201" s="45" t="s">
        <v>11</v>
      </c>
      <c r="K201" s="43" t="s">
        <v>12</v>
      </c>
      <c r="L201" s="46">
        <f t="shared" si="12"/>
        <v>116.5</v>
      </c>
      <c r="M201" s="7">
        <v>85200042</v>
      </c>
    </row>
    <row r="202" spans="1:13" customFormat="1" ht="25.5" x14ac:dyDescent="0.25">
      <c r="A202" s="40"/>
      <c r="B202" s="41" t="s">
        <v>507</v>
      </c>
      <c r="C202" s="42" t="s">
        <v>211</v>
      </c>
      <c r="D202" s="43">
        <f>'ESCOLHER ANO'!B$2</f>
        <v>2020</v>
      </c>
      <c r="E202" s="43">
        <v>190</v>
      </c>
      <c r="F202" s="44">
        <f t="shared" si="10"/>
        <v>197.6</v>
      </c>
      <c r="G202" s="43">
        <v>30</v>
      </c>
      <c r="H202" s="44">
        <f t="shared" si="11"/>
        <v>15</v>
      </c>
      <c r="I202" s="45" t="s">
        <v>11</v>
      </c>
      <c r="J202" s="45" t="s">
        <v>11</v>
      </c>
      <c r="K202" s="43" t="s">
        <v>12</v>
      </c>
      <c r="L202" s="46">
        <f t="shared" si="12"/>
        <v>212.6</v>
      </c>
      <c r="M202" s="7">
        <v>85300039</v>
      </c>
    </row>
    <row r="203" spans="1:13" customFormat="1" ht="25.5" x14ac:dyDescent="0.25">
      <c r="A203" s="40"/>
      <c r="B203" s="41" t="s">
        <v>507</v>
      </c>
      <c r="C203" s="42" t="s">
        <v>212</v>
      </c>
      <c r="D203" s="43">
        <f>'ESCOLHER ANO'!B$2</f>
        <v>2020</v>
      </c>
      <c r="E203" s="43">
        <v>100</v>
      </c>
      <c r="F203" s="44">
        <f t="shared" si="10"/>
        <v>104</v>
      </c>
      <c r="G203" s="43">
        <v>25</v>
      </c>
      <c r="H203" s="44">
        <f t="shared" si="11"/>
        <v>12.5</v>
      </c>
      <c r="I203" s="45" t="s">
        <v>11</v>
      </c>
      <c r="J203" s="45" t="s">
        <v>11</v>
      </c>
      <c r="K203" s="43" t="s">
        <v>12</v>
      </c>
      <c r="L203" s="46">
        <f t="shared" si="12"/>
        <v>116.5</v>
      </c>
      <c r="M203" s="7">
        <v>85300039</v>
      </c>
    </row>
    <row r="204" spans="1:13" customFormat="1" ht="25.5" x14ac:dyDescent="0.25">
      <c r="A204" s="40"/>
      <c r="B204" s="41" t="s">
        <v>507</v>
      </c>
      <c r="C204" s="42" t="s">
        <v>213</v>
      </c>
      <c r="D204" s="43">
        <f>'ESCOLHER ANO'!B$2</f>
        <v>2020</v>
      </c>
      <c r="E204" s="43">
        <v>130</v>
      </c>
      <c r="F204" s="44">
        <f t="shared" si="10"/>
        <v>135.20000000000002</v>
      </c>
      <c r="G204" s="43">
        <v>25</v>
      </c>
      <c r="H204" s="44">
        <f t="shared" si="11"/>
        <v>12.5</v>
      </c>
      <c r="I204" s="45" t="s">
        <v>11</v>
      </c>
      <c r="J204" s="45" t="s">
        <v>11</v>
      </c>
      <c r="K204" s="43" t="s">
        <v>12</v>
      </c>
      <c r="L204" s="46">
        <f t="shared" si="12"/>
        <v>147.70000000000002</v>
      </c>
      <c r="M204" s="7">
        <v>85300039</v>
      </c>
    </row>
    <row r="205" spans="1:13" customFormat="1" x14ac:dyDescent="0.25">
      <c r="A205" s="40"/>
      <c r="B205" s="41" t="s">
        <v>507</v>
      </c>
      <c r="C205" s="42" t="s">
        <v>214</v>
      </c>
      <c r="D205" s="43">
        <f>'ESCOLHER ANO'!B$2</f>
        <v>2020</v>
      </c>
      <c r="E205" s="43">
        <v>130</v>
      </c>
      <c r="F205" s="44">
        <f t="shared" si="10"/>
        <v>135.20000000000002</v>
      </c>
      <c r="G205" s="43">
        <v>25</v>
      </c>
      <c r="H205" s="44">
        <f t="shared" si="11"/>
        <v>12.5</v>
      </c>
      <c r="I205" s="45" t="s">
        <v>11</v>
      </c>
      <c r="J205" s="45" t="s">
        <v>11</v>
      </c>
      <c r="K205" s="43" t="s">
        <v>12</v>
      </c>
      <c r="L205" s="46">
        <f t="shared" si="12"/>
        <v>147.70000000000002</v>
      </c>
      <c r="M205" s="7">
        <v>85300047</v>
      </c>
    </row>
    <row r="206" spans="1:13" customFormat="1" x14ac:dyDescent="0.25">
      <c r="A206" s="40"/>
      <c r="B206" s="41" t="s">
        <v>507</v>
      </c>
      <c r="C206" s="42" t="s">
        <v>215</v>
      </c>
      <c r="D206" s="43">
        <f>'ESCOLHER ANO'!B$2</f>
        <v>2020</v>
      </c>
      <c r="E206" s="43">
        <v>100</v>
      </c>
      <c r="F206" s="44">
        <f t="shared" si="10"/>
        <v>104</v>
      </c>
      <c r="G206" s="43">
        <v>15</v>
      </c>
      <c r="H206" s="44">
        <f t="shared" si="11"/>
        <v>7.5</v>
      </c>
      <c r="I206" s="45" t="s">
        <v>11</v>
      </c>
      <c r="J206" s="45" t="s">
        <v>11</v>
      </c>
      <c r="K206" s="43" t="s">
        <v>12</v>
      </c>
      <c r="L206" s="46">
        <f t="shared" si="12"/>
        <v>111.5</v>
      </c>
      <c r="M206" s="7">
        <v>85400467</v>
      </c>
    </row>
    <row r="207" spans="1:13" customFormat="1" x14ac:dyDescent="0.25">
      <c r="A207" s="40"/>
      <c r="B207" s="41" t="s">
        <v>507</v>
      </c>
      <c r="C207" s="42" t="s">
        <v>216</v>
      </c>
      <c r="D207" s="43">
        <f>'ESCOLHER ANO'!B$2</f>
        <v>2020</v>
      </c>
      <c r="E207" s="43">
        <v>100</v>
      </c>
      <c r="F207" s="44">
        <f t="shared" si="10"/>
        <v>104</v>
      </c>
      <c r="G207" s="43">
        <v>45</v>
      </c>
      <c r="H207" s="44">
        <f t="shared" si="11"/>
        <v>22.5</v>
      </c>
      <c r="I207" s="45" t="s">
        <v>11</v>
      </c>
      <c r="J207" s="45" t="s">
        <v>11</v>
      </c>
      <c r="K207" s="43" t="s">
        <v>12</v>
      </c>
      <c r="L207" s="46">
        <f t="shared" si="12"/>
        <v>126.5</v>
      </c>
      <c r="M207" s="168"/>
    </row>
    <row r="208" spans="1:13" customFormat="1" x14ac:dyDescent="0.25">
      <c r="A208" s="40"/>
      <c r="B208" s="41" t="s">
        <v>507</v>
      </c>
      <c r="C208" s="42" t="s">
        <v>217</v>
      </c>
      <c r="D208" s="43">
        <f>'ESCOLHER ANO'!B$2</f>
        <v>2020</v>
      </c>
      <c r="E208" s="43">
        <v>100</v>
      </c>
      <c r="F208" s="44">
        <f t="shared" si="10"/>
        <v>104</v>
      </c>
      <c r="G208" s="43">
        <v>10</v>
      </c>
      <c r="H208" s="44">
        <f t="shared" si="11"/>
        <v>5</v>
      </c>
      <c r="I208" s="45" t="s">
        <v>11</v>
      </c>
      <c r="J208" s="45" t="s">
        <v>11</v>
      </c>
      <c r="K208" s="43" t="s">
        <v>12</v>
      </c>
      <c r="L208" s="46">
        <f t="shared" si="12"/>
        <v>109</v>
      </c>
      <c r="M208" s="7">
        <v>82001197</v>
      </c>
    </row>
    <row r="209" spans="1:13" customFormat="1" x14ac:dyDescent="0.25">
      <c r="A209" s="40"/>
      <c r="B209" s="41" t="s">
        <v>507</v>
      </c>
      <c r="C209" s="42" t="s">
        <v>218</v>
      </c>
      <c r="D209" s="43">
        <f>'ESCOLHER ANO'!B$2</f>
        <v>2020</v>
      </c>
      <c r="E209" s="43">
        <v>100</v>
      </c>
      <c r="F209" s="44">
        <f t="shared" si="10"/>
        <v>104</v>
      </c>
      <c r="G209" s="43">
        <v>15</v>
      </c>
      <c r="H209" s="44">
        <f t="shared" si="11"/>
        <v>7.5</v>
      </c>
      <c r="I209" s="45" t="s">
        <v>11</v>
      </c>
      <c r="J209" s="45" t="s">
        <v>11</v>
      </c>
      <c r="K209" s="43" t="s">
        <v>12</v>
      </c>
      <c r="L209" s="46">
        <f t="shared" si="12"/>
        <v>111.5</v>
      </c>
      <c r="M209" s="7">
        <v>85400475</v>
      </c>
    </row>
    <row r="210" spans="1:13" customFormat="1" x14ac:dyDescent="0.25">
      <c r="A210" s="40"/>
      <c r="B210" s="41" t="s">
        <v>507</v>
      </c>
      <c r="C210" s="42" t="s">
        <v>219</v>
      </c>
      <c r="D210" s="43">
        <f>'ESCOLHER ANO'!B$2</f>
        <v>2020</v>
      </c>
      <c r="E210" s="43">
        <v>150</v>
      </c>
      <c r="F210" s="44">
        <f t="shared" si="10"/>
        <v>156</v>
      </c>
      <c r="G210" s="43">
        <v>20</v>
      </c>
      <c r="H210" s="44">
        <f t="shared" si="11"/>
        <v>10</v>
      </c>
      <c r="I210" s="45" t="s">
        <v>11</v>
      </c>
      <c r="J210" s="45" t="s">
        <v>11</v>
      </c>
      <c r="K210" s="43" t="s">
        <v>12</v>
      </c>
      <c r="L210" s="46">
        <f t="shared" si="12"/>
        <v>166</v>
      </c>
      <c r="M210" s="7">
        <v>85400483</v>
      </c>
    </row>
    <row r="211" spans="1:13" customFormat="1" x14ac:dyDescent="0.25">
      <c r="A211" s="40"/>
      <c r="B211" s="41" t="s">
        <v>507</v>
      </c>
      <c r="C211" s="42" t="s">
        <v>220</v>
      </c>
      <c r="D211" s="43">
        <f>'ESCOLHER ANO'!B$2</f>
        <v>2020</v>
      </c>
      <c r="E211" s="43">
        <v>300</v>
      </c>
      <c r="F211" s="44">
        <f t="shared" si="10"/>
        <v>312</v>
      </c>
      <c r="G211" s="43">
        <v>40</v>
      </c>
      <c r="H211" s="44">
        <f t="shared" si="11"/>
        <v>20</v>
      </c>
      <c r="I211" s="45" t="s">
        <v>504</v>
      </c>
      <c r="J211" s="45" t="s">
        <v>11</v>
      </c>
      <c r="K211" s="43" t="s">
        <v>12</v>
      </c>
      <c r="L211" s="46">
        <f t="shared" si="12"/>
        <v>332</v>
      </c>
      <c r="M211" s="7">
        <v>85400491</v>
      </c>
    </row>
    <row r="212" spans="1:13" customFormat="1" x14ac:dyDescent="0.25">
      <c r="A212" s="40"/>
      <c r="B212" s="41" t="s">
        <v>507</v>
      </c>
      <c r="C212" s="42" t="s">
        <v>221</v>
      </c>
      <c r="D212" s="43">
        <f>'ESCOLHER ANO'!B$2</f>
        <v>2020</v>
      </c>
      <c r="E212" s="43">
        <v>200</v>
      </c>
      <c r="F212" s="44">
        <f t="shared" si="10"/>
        <v>208</v>
      </c>
      <c r="G212" s="43">
        <v>35</v>
      </c>
      <c r="H212" s="44">
        <f t="shared" si="11"/>
        <v>17.5</v>
      </c>
      <c r="I212" s="45" t="s">
        <v>11</v>
      </c>
      <c r="J212" s="45" t="s">
        <v>11</v>
      </c>
      <c r="K212" s="43" t="s">
        <v>12</v>
      </c>
      <c r="L212" s="46">
        <f t="shared" si="12"/>
        <v>225.5</v>
      </c>
      <c r="M212" s="7">
        <v>85200050</v>
      </c>
    </row>
    <row r="213" spans="1:13" customFormat="1" x14ac:dyDescent="0.25">
      <c r="A213" s="40"/>
      <c r="B213" s="41" t="s">
        <v>507</v>
      </c>
      <c r="C213" s="42" t="s">
        <v>222</v>
      </c>
      <c r="D213" s="43">
        <f>'ESCOLHER ANO'!B$2</f>
        <v>2020</v>
      </c>
      <c r="E213" s="43">
        <v>100</v>
      </c>
      <c r="F213" s="44">
        <f t="shared" si="10"/>
        <v>104</v>
      </c>
      <c r="G213" s="43">
        <v>15</v>
      </c>
      <c r="H213" s="44">
        <f t="shared" si="11"/>
        <v>7.5</v>
      </c>
      <c r="I213" s="45" t="s">
        <v>11</v>
      </c>
      <c r="J213" s="45" t="s">
        <v>11</v>
      </c>
      <c r="K213" s="43" t="s">
        <v>12</v>
      </c>
      <c r="L213" s="46">
        <f t="shared" si="12"/>
        <v>111.5</v>
      </c>
      <c r="M213" s="7">
        <v>85300055</v>
      </c>
    </row>
    <row r="214" spans="1:13" customFormat="1" x14ac:dyDescent="0.25">
      <c r="A214" s="40"/>
      <c r="B214" s="41" t="s">
        <v>507</v>
      </c>
      <c r="C214" s="42" t="s">
        <v>223</v>
      </c>
      <c r="D214" s="43">
        <f>'ESCOLHER ANO'!B$2</f>
        <v>2020</v>
      </c>
      <c r="E214" s="43">
        <v>200</v>
      </c>
      <c r="F214" s="44">
        <f t="shared" si="10"/>
        <v>208</v>
      </c>
      <c r="G214" s="43">
        <v>35</v>
      </c>
      <c r="H214" s="44">
        <f t="shared" si="11"/>
        <v>17.5</v>
      </c>
      <c r="I214" s="45" t="s">
        <v>11</v>
      </c>
      <c r="J214" s="45" t="s">
        <v>11</v>
      </c>
      <c r="K214" s="43" t="s">
        <v>12</v>
      </c>
      <c r="L214" s="46">
        <f t="shared" si="12"/>
        <v>225.5</v>
      </c>
      <c r="M214" s="7">
        <v>85200069</v>
      </c>
    </row>
    <row r="215" spans="1:13" customFormat="1" x14ac:dyDescent="0.25">
      <c r="A215" s="40"/>
      <c r="B215" s="41" t="s">
        <v>507</v>
      </c>
      <c r="C215" s="42" t="s">
        <v>224</v>
      </c>
      <c r="D215" s="43">
        <f>'ESCOLHER ANO'!B$2</f>
        <v>2020</v>
      </c>
      <c r="E215" s="43">
        <v>200</v>
      </c>
      <c r="F215" s="44">
        <f t="shared" si="10"/>
        <v>208</v>
      </c>
      <c r="G215" s="43">
        <v>45</v>
      </c>
      <c r="H215" s="44">
        <f t="shared" si="11"/>
        <v>22.5</v>
      </c>
      <c r="I215" s="45" t="s">
        <v>11</v>
      </c>
      <c r="J215" s="45" t="s">
        <v>11</v>
      </c>
      <c r="K215" s="43" t="s">
        <v>12</v>
      </c>
      <c r="L215" s="46">
        <f t="shared" si="12"/>
        <v>230.5</v>
      </c>
      <c r="M215" s="7">
        <v>85200077</v>
      </c>
    </row>
    <row r="216" spans="1:13" customFormat="1" x14ac:dyDescent="0.25">
      <c r="A216" s="40"/>
      <c r="B216" s="41" t="s">
        <v>507</v>
      </c>
      <c r="C216" s="42" t="s">
        <v>225</v>
      </c>
      <c r="D216" s="43">
        <f>'ESCOLHER ANO'!B$2</f>
        <v>2020</v>
      </c>
      <c r="E216" s="43">
        <v>100</v>
      </c>
      <c r="F216" s="44">
        <f t="shared" si="10"/>
        <v>104</v>
      </c>
      <c r="G216" s="43">
        <v>15</v>
      </c>
      <c r="H216" s="44">
        <f t="shared" si="11"/>
        <v>7.5</v>
      </c>
      <c r="I216" s="45" t="s">
        <v>11</v>
      </c>
      <c r="J216" s="45" t="s">
        <v>11</v>
      </c>
      <c r="K216" s="43" t="s">
        <v>12</v>
      </c>
      <c r="L216" s="46">
        <f t="shared" si="12"/>
        <v>111.5</v>
      </c>
      <c r="M216" s="7">
        <v>85400505</v>
      </c>
    </row>
    <row r="217" spans="1:13" customFormat="1" x14ac:dyDescent="0.25">
      <c r="A217" s="40"/>
      <c r="B217" s="41" t="s">
        <v>507</v>
      </c>
      <c r="C217" s="42" t="s">
        <v>226</v>
      </c>
      <c r="D217" s="43">
        <f>'ESCOLHER ANO'!B$2</f>
        <v>2020</v>
      </c>
      <c r="E217" s="43">
        <v>130</v>
      </c>
      <c r="F217" s="44">
        <f t="shared" si="10"/>
        <v>135.20000000000002</v>
      </c>
      <c r="G217" s="43">
        <v>20</v>
      </c>
      <c r="H217" s="44">
        <f t="shared" si="11"/>
        <v>10</v>
      </c>
      <c r="I217" s="45" t="s">
        <v>11</v>
      </c>
      <c r="J217" s="45" t="s">
        <v>11</v>
      </c>
      <c r="K217" s="43" t="s">
        <v>12</v>
      </c>
      <c r="L217" s="46">
        <f t="shared" si="12"/>
        <v>145.20000000000002</v>
      </c>
      <c r="M217" s="7">
        <v>85100099</v>
      </c>
    </row>
    <row r="218" spans="1:13" customFormat="1" x14ac:dyDescent="0.25">
      <c r="A218" s="40"/>
      <c r="B218" s="41" t="s">
        <v>507</v>
      </c>
      <c r="C218" s="42" t="s">
        <v>227</v>
      </c>
      <c r="D218" s="43">
        <f>'ESCOLHER ANO'!B$2</f>
        <v>2020</v>
      </c>
      <c r="E218" s="43">
        <v>150</v>
      </c>
      <c r="F218" s="44">
        <f t="shared" si="10"/>
        <v>156</v>
      </c>
      <c r="G218" s="43">
        <v>25</v>
      </c>
      <c r="H218" s="44">
        <f t="shared" si="11"/>
        <v>12.5</v>
      </c>
      <c r="I218" s="45" t="s">
        <v>11</v>
      </c>
      <c r="J218" s="45" t="s">
        <v>11</v>
      </c>
      <c r="K218" s="43" t="s">
        <v>12</v>
      </c>
      <c r="L218" s="46">
        <f t="shared" si="12"/>
        <v>168.5</v>
      </c>
      <c r="M218" s="7">
        <v>85100102</v>
      </c>
    </row>
    <row r="219" spans="1:13" customFormat="1" x14ac:dyDescent="0.25">
      <c r="A219" s="40"/>
      <c r="B219" s="41" t="s">
        <v>507</v>
      </c>
      <c r="C219" s="42" t="s">
        <v>228</v>
      </c>
      <c r="D219" s="43">
        <f>'ESCOLHER ANO'!B$2</f>
        <v>2020</v>
      </c>
      <c r="E219" s="43">
        <v>180</v>
      </c>
      <c r="F219" s="44">
        <f t="shared" si="10"/>
        <v>187.20000000000002</v>
      </c>
      <c r="G219" s="43">
        <v>25</v>
      </c>
      <c r="H219" s="44">
        <f t="shared" si="11"/>
        <v>12.5</v>
      </c>
      <c r="I219" s="45" t="s">
        <v>11</v>
      </c>
      <c r="J219" s="45" t="s">
        <v>11</v>
      </c>
      <c r="K219" s="43" t="s">
        <v>12</v>
      </c>
      <c r="L219" s="46">
        <f t="shared" si="12"/>
        <v>199.70000000000002</v>
      </c>
      <c r="M219" s="7">
        <v>85100110</v>
      </c>
    </row>
    <row r="220" spans="1:13" customFormat="1" x14ac:dyDescent="0.25">
      <c r="A220" s="40"/>
      <c r="B220" s="41" t="s">
        <v>507</v>
      </c>
      <c r="C220" s="42" t="s">
        <v>229</v>
      </c>
      <c r="D220" s="43">
        <f>'ESCOLHER ANO'!B$2</f>
        <v>2020</v>
      </c>
      <c r="E220" s="43">
        <v>210</v>
      </c>
      <c r="F220" s="44">
        <f t="shared" si="10"/>
        <v>218.4</v>
      </c>
      <c r="G220" s="43">
        <v>30</v>
      </c>
      <c r="H220" s="44">
        <f t="shared" si="11"/>
        <v>15</v>
      </c>
      <c r="I220" s="45" t="s">
        <v>11</v>
      </c>
      <c r="J220" s="45" t="s">
        <v>11</v>
      </c>
      <c r="K220" s="43" t="s">
        <v>12</v>
      </c>
      <c r="L220" s="46">
        <f t="shared" si="12"/>
        <v>233.4</v>
      </c>
      <c r="M220" s="7">
        <v>85100129</v>
      </c>
    </row>
    <row r="221" spans="1:13" customFormat="1" x14ac:dyDescent="0.25">
      <c r="A221" s="40"/>
      <c r="B221" s="41" t="s">
        <v>507</v>
      </c>
      <c r="C221" s="42" t="s">
        <v>230</v>
      </c>
      <c r="D221" s="43">
        <f>'ESCOLHER ANO'!B$2</f>
        <v>2020</v>
      </c>
      <c r="E221" s="43">
        <v>550</v>
      </c>
      <c r="F221" s="44">
        <f t="shared" si="10"/>
        <v>572</v>
      </c>
      <c r="G221" s="43">
        <v>60</v>
      </c>
      <c r="H221" s="44">
        <f t="shared" si="11"/>
        <v>30</v>
      </c>
      <c r="I221" s="45" t="s">
        <v>504</v>
      </c>
      <c r="J221" s="45" t="s">
        <v>11</v>
      </c>
      <c r="K221" s="43" t="s">
        <v>12</v>
      </c>
      <c r="L221" s="46">
        <f t="shared" si="12"/>
        <v>602</v>
      </c>
      <c r="M221" s="168"/>
    </row>
    <row r="222" spans="1:13" customFormat="1" x14ac:dyDescent="0.25">
      <c r="A222" s="40"/>
      <c r="B222" s="41" t="s">
        <v>507</v>
      </c>
      <c r="C222" s="42" t="s">
        <v>231</v>
      </c>
      <c r="D222" s="43">
        <f>'ESCOLHER ANO'!B$2</f>
        <v>2020</v>
      </c>
      <c r="E222" s="43">
        <v>550</v>
      </c>
      <c r="F222" s="44">
        <f t="shared" si="10"/>
        <v>572</v>
      </c>
      <c r="G222" s="43">
        <v>65</v>
      </c>
      <c r="H222" s="44">
        <f t="shared" si="11"/>
        <v>32.5</v>
      </c>
      <c r="I222" s="45" t="s">
        <v>504</v>
      </c>
      <c r="J222" s="45" t="s">
        <v>11</v>
      </c>
      <c r="K222" s="43" t="s">
        <v>12</v>
      </c>
      <c r="L222" s="46">
        <f t="shared" si="12"/>
        <v>604.5</v>
      </c>
      <c r="M222" s="7" t="s">
        <v>527</v>
      </c>
    </row>
    <row r="223" spans="1:13" customFormat="1" x14ac:dyDescent="0.25">
      <c r="A223" s="40"/>
      <c r="B223" s="41" t="s">
        <v>507</v>
      </c>
      <c r="C223" s="42" t="s">
        <v>232</v>
      </c>
      <c r="D223" s="43">
        <f>'ESCOLHER ANO'!B$2</f>
        <v>2020</v>
      </c>
      <c r="E223" s="43">
        <v>550</v>
      </c>
      <c r="F223" s="44">
        <f t="shared" si="10"/>
        <v>572</v>
      </c>
      <c r="G223" s="43">
        <v>60</v>
      </c>
      <c r="H223" s="44">
        <f t="shared" si="11"/>
        <v>30</v>
      </c>
      <c r="I223" s="45" t="s">
        <v>504</v>
      </c>
      <c r="J223" s="45" t="s">
        <v>11</v>
      </c>
      <c r="K223" s="43" t="s">
        <v>12</v>
      </c>
      <c r="L223" s="46">
        <f t="shared" si="12"/>
        <v>602</v>
      </c>
      <c r="M223" s="7" t="s">
        <v>526</v>
      </c>
    </row>
    <row r="224" spans="1:13" customFormat="1" x14ac:dyDescent="0.25">
      <c r="A224" s="40"/>
      <c r="B224" s="41" t="s">
        <v>507</v>
      </c>
      <c r="C224" s="42" t="s">
        <v>233</v>
      </c>
      <c r="D224" s="43">
        <f>'ESCOLHER ANO'!B$2</f>
        <v>2020</v>
      </c>
      <c r="E224" s="43">
        <v>100</v>
      </c>
      <c r="F224" s="44">
        <f t="shared" si="10"/>
        <v>104</v>
      </c>
      <c r="G224" s="43">
        <v>20</v>
      </c>
      <c r="H224" s="44">
        <f t="shared" si="11"/>
        <v>10</v>
      </c>
      <c r="I224" s="45" t="s">
        <v>11</v>
      </c>
      <c r="J224" s="45" t="s">
        <v>11</v>
      </c>
      <c r="K224" s="43" t="s">
        <v>12</v>
      </c>
      <c r="L224" s="46">
        <f t="shared" si="12"/>
        <v>114</v>
      </c>
      <c r="M224" s="7">
        <v>85100137</v>
      </c>
    </row>
    <row r="225" spans="1:13" customFormat="1" x14ac:dyDescent="0.25">
      <c r="A225" s="40"/>
      <c r="B225" s="41" t="s">
        <v>507</v>
      </c>
      <c r="C225" s="42" t="s">
        <v>234</v>
      </c>
      <c r="D225" s="43">
        <f>'ESCOLHER ANO'!B$2</f>
        <v>2020</v>
      </c>
      <c r="E225" s="43">
        <v>120</v>
      </c>
      <c r="F225" s="44">
        <f t="shared" si="10"/>
        <v>124.80000000000001</v>
      </c>
      <c r="G225" s="43">
        <v>30</v>
      </c>
      <c r="H225" s="44">
        <f t="shared" si="11"/>
        <v>15</v>
      </c>
      <c r="I225" s="45" t="s">
        <v>11</v>
      </c>
      <c r="J225" s="45" t="s">
        <v>11</v>
      </c>
      <c r="K225" s="43" t="s">
        <v>12</v>
      </c>
      <c r="L225" s="46">
        <f t="shared" si="12"/>
        <v>139.80000000000001</v>
      </c>
      <c r="M225" s="7">
        <v>85100145</v>
      </c>
    </row>
    <row r="226" spans="1:13" customFormat="1" x14ac:dyDescent="0.25">
      <c r="A226" s="40"/>
      <c r="B226" s="41" t="s">
        <v>507</v>
      </c>
      <c r="C226" s="42" t="s">
        <v>235</v>
      </c>
      <c r="D226" s="43">
        <f>'ESCOLHER ANO'!B$2</f>
        <v>2020</v>
      </c>
      <c r="E226" s="43">
        <v>120</v>
      </c>
      <c r="F226" s="44">
        <f t="shared" si="10"/>
        <v>124.80000000000001</v>
      </c>
      <c r="G226" s="43">
        <v>30</v>
      </c>
      <c r="H226" s="44">
        <f t="shared" si="11"/>
        <v>15</v>
      </c>
      <c r="I226" s="45" t="s">
        <v>11</v>
      </c>
      <c r="J226" s="45" t="s">
        <v>11</v>
      </c>
      <c r="K226" s="43" t="s">
        <v>12</v>
      </c>
      <c r="L226" s="46">
        <f t="shared" si="12"/>
        <v>139.80000000000001</v>
      </c>
      <c r="M226" s="7">
        <v>85100153</v>
      </c>
    </row>
    <row r="227" spans="1:13" customFormat="1" x14ac:dyDescent="0.25">
      <c r="A227" s="40"/>
      <c r="B227" s="41" t="s">
        <v>507</v>
      </c>
      <c r="C227" s="42" t="s">
        <v>236</v>
      </c>
      <c r="D227" s="43">
        <f>'ESCOLHER ANO'!B$2</f>
        <v>2020</v>
      </c>
      <c r="E227" s="43">
        <v>550</v>
      </c>
      <c r="F227" s="44">
        <f t="shared" si="10"/>
        <v>572</v>
      </c>
      <c r="G227" s="43">
        <v>50</v>
      </c>
      <c r="H227" s="44">
        <f t="shared" si="11"/>
        <v>25</v>
      </c>
      <c r="I227" s="45" t="s">
        <v>504</v>
      </c>
      <c r="J227" s="45" t="s">
        <v>11</v>
      </c>
      <c r="K227" s="43" t="s">
        <v>12</v>
      </c>
      <c r="L227" s="46">
        <f t="shared" si="12"/>
        <v>597</v>
      </c>
      <c r="M227" s="7">
        <v>85400556</v>
      </c>
    </row>
    <row r="228" spans="1:13" customFormat="1" x14ac:dyDescent="0.25">
      <c r="A228" s="40"/>
      <c r="B228" s="41" t="s">
        <v>507</v>
      </c>
      <c r="C228" s="42" t="s">
        <v>237</v>
      </c>
      <c r="D228" s="43">
        <f>'ESCOLHER ANO'!B$2</f>
        <v>2020</v>
      </c>
      <c r="E228" s="43">
        <v>150</v>
      </c>
      <c r="F228" s="44">
        <f t="shared" si="10"/>
        <v>156</v>
      </c>
      <c r="G228" s="43">
        <v>20</v>
      </c>
      <c r="H228" s="44">
        <f t="shared" si="11"/>
        <v>10</v>
      </c>
      <c r="I228" s="45" t="s">
        <v>11</v>
      </c>
      <c r="J228" s="45" t="s">
        <v>11</v>
      </c>
      <c r="K228" s="43" t="s">
        <v>12</v>
      </c>
      <c r="L228" s="46">
        <f t="shared" si="12"/>
        <v>166</v>
      </c>
      <c r="M228" s="7">
        <v>85100196</v>
      </c>
    </row>
    <row r="229" spans="1:13" customFormat="1" x14ac:dyDescent="0.25">
      <c r="A229" s="40"/>
      <c r="B229" s="41" t="s">
        <v>507</v>
      </c>
      <c r="C229" s="42" t="s">
        <v>238</v>
      </c>
      <c r="D229" s="43">
        <f>'ESCOLHER ANO'!B$2</f>
        <v>2020</v>
      </c>
      <c r="E229" s="43">
        <v>200</v>
      </c>
      <c r="F229" s="44">
        <f t="shared" si="10"/>
        <v>208</v>
      </c>
      <c r="G229" s="43">
        <v>20</v>
      </c>
      <c r="H229" s="44">
        <f t="shared" si="11"/>
        <v>10</v>
      </c>
      <c r="I229" s="45" t="s">
        <v>11</v>
      </c>
      <c r="J229" s="45" t="s">
        <v>11</v>
      </c>
      <c r="K229" s="43" t="s">
        <v>12</v>
      </c>
      <c r="L229" s="46">
        <f t="shared" si="12"/>
        <v>218</v>
      </c>
      <c r="M229" s="7">
        <v>85100200</v>
      </c>
    </row>
    <row r="230" spans="1:13" customFormat="1" x14ac:dyDescent="0.25">
      <c r="A230" s="40"/>
      <c r="B230" s="41" t="s">
        <v>507</v>
      </c>
      <c r="C230" s="42" t="s">
        <v>239</v>
      </c>
      <c r="D230" s="43">
        <f>'ESCOLHER ANO'!B$2</f>
        <v>2020</v>
      </c>
      <c r="E230" s="43">
        <v>250</v>
      </c>
      <c r="F230" s="44">
        <f t="shared" si="10"/>
        <v>260</v>
      </c>
      <c r="G230" s="43">
        <v>20</v>
      </c>
      <c r="H230" s="44">
        <f t="shared" si="11"/>
        <v>10</v>
      </c>
      <c r="I230" s="45" t="s">
        <v>11</v>
      </c>
      <c r="J230" s="45" t="s">
        <v>11</v>
      </c>
      <c r="K230" s="43" t="s">
        <v>12</v>
      </c>
      <c r="L230" s="46">
        <f t="shared" si="12"/>
        <v>270</v>
      </c>
      <c r="M230" s="7">
        <v>85100218</v>
      </c>
    </row>
    <row r="231" spans="1:13" customFormat="1" x14ac:dyDescent="0.25">
      <c r="A231" s="40"/>
      <c r="B231" s="41" t="s">
        <v>507</v>
      </c>
      <c r="C231" s="42" t="s">
        <v>240</v>
      </c>
      <c r="D231" s="43">
        <f>'ESCOLHER ANO'!B$2</f>
        <v>2020</v>
      </c>
      <c r="E231" s="43">
        <v>280</v>
      </c>
      <c r="F231" s="44">
        <f t="shared" si="10"/>
        <v>291.2</v>
      </c>
      <c r="G231" s="43">
        <v>20</v>
      </c>
      <c r="H231" s="44">
        <f t="shared" si="11"/>
        <v>10</v>
      </c>
      <c r="I231" s="45" t="s">
        <v>11</v>
      </c>
      <c r="J231" s="45" t="s">
        <v>11</v>
      </c>
      <c r="K231" s="43" t="s">
        <v>12</v>
      </c>
      <c r="L231" s="46">
        <f t="shared" si="12"/>
        <v>301.2</v>
      </c>
      <c r="M231" s="7">
        <v>85100226</v>
      </c>
    </row>
    <row r="232" spans="1:13" customFormat="1" x14ac:dyDescent="0.25">
      <c r="A232" s="40"/>
      <c r="B232" s="41" t="s">
        <v>507</v>
      </c>
      <c r="C232" s="42" t="s">
        <v>241</v>
      </c>
      <c r="D232" s="43">
        <f>'ESCOLHER ANO'!B$2</f>
        <v>2020</v>
      </c>
      <c r="E232" s="43">
        <v>150</v>
      </c>
      <c r="F232" s="44">
        <f t="shared" si="10"/>
        <v>156</v>
      </c>
      <c r="G232" s="43">
        <v>20</v>
      </c>
      <c r="H232" s="44">
        <f t="shared" si="11"/>
        <v>10</v>
      </c>
      <c r="I232" s="45" t="s">
        <v>11</v>
      </c>
      <c r="J232" s="45" t="s">
        <v>11</v>
      </c>
      <c r="K232" s="43" t="s">
        <v>12</v>
      </c>
      <c r="L232" s="46">
        <f t="shared" si="12"/>
        <v>166</v>
      </c>
      <c r="M232" s="168"/>
    </row>
    <row r="233" spans="1:13" customFormat="1" x14ac:dyDescent="0.25">
      <c r="A233" s="40"/>
      <c r="B233" s="41" t="s">
        <v>507</v>
      </c>
      <c r="C233" s="42" t="s">
        <v>242</v>
      </c>
      <c r="D233" s="43">
        <f>'ESCOLHER ANO'!B$2</f>
        <v>2020</v>
      </c>
      <c r="E233" s="43">
        <v>280</v>
      </c>
      <c r="F233" s="44">
        <f t="shared" si="10"/>
        <v>291.2</v>
      </c>
      <c r="G233" s="43">
        <v>20</v>
      </c>
      <c r="H233" s="44">
        <f t="shared" si="11"/>
        <v>10</v>
      </c>
      <c r="I233" s="45" t="s">
        <v>11</v>
      </c>
      <c r="J233" s="45" t="s">
        <v>11</v>
      </c>
      <c r="K233" s="43" t="s">
        <v>12</v>
      </c>
      <c r="L233" s="46">
        <f t="shared" si="12"/>
        <v>301.2</v>
      </c>
      <c r="M233" s="168"/>
    </row>
    <row r="234" spans="1:13" customFormat="1" x14ac:dyDescent="0.25">
      <c r="A234" s="40"/>
      <c r="B234" s="41" t="s">
        <v>507</v>
      </c>
      <c r="C234" s="42" t="s">
        <v>243</v>
      </c>
      <c r="D234" s="43">
        <f>'ESCOLHER ANO'!B$2</f>
        <v>2020</v>
      </c>
      <c r="E234" s="43">
        <v>150</v>
      </c>
      <c r="F234" s="44">
        <f t="shared" si="10"/>
        <v>156</v>
      </c>
      <c r="G234" s="43">
        <v>20</v>
      </c>
      <c r="H234" s="44">
        <f t="shared" si="11"/>
        <v>10</v>
      </c>
      <c r="I234" s="45" t="s">
        <v>11</v>
      </c>
      <c r="J234" s="45" t="s">
        <v>11</v>
      </c>
      <c r="K234" s="43" t="s">
        <v>12</v>
      </c>
      <c r="L234" s="46">
        <f t="shared" si="12"/>
        <v>166</v>
      </c>
      <c r="M234" s="168"/>
    </row>
    <row r="235" spans="1:13" customFormat="1" x14ac:dyDescent="0.25">
      <c r="A235" s="40"/>
      <c r="B235" s="41" t="s">
        <v>507</v>
      </c>
      <c r="C235" s="42" t="s">
        <v>244</v>
      </c>
      <c r="D235" s="43">
        <f>'ESCOLHER ANO'!B$2</f>
        <v>2020</v>
      </c>
      <c r="E235" s="43">
        <v>70</v>
      </c>
      <c r="F235" s="44">
        <f t="shared" si="10"/>
        <v>72.8</v>
      </c>
      <c r="G235" s="43">
        <v>20</v>
      </c>
      <c r="H235" s="44">
        <f t="shared" si="11"/>
        <v>10</v>
      </c>
      <c r="I235" s="45" t="s">
        <v>11</v>
      </c>
      <c r="J235" s="45" t="s">
        <v>11</v>
      </c>
      <c r="K235" s="43" t="s">
        <v>12</v>
      </c>
      <c r="L235" s="46">
        <f t="shared" si="12"/>
        <v>82.8</v>
      </c>
      <c r="M235" s="7">
        <v>85200085</v>
      </c>
    </row>
    <row r="236" spans="1:13" customFormat="1" x14ac:dyDescent="0.25">
      <c r="A236" s="40"/>
      <c r="B236" s="41" t="s">
        <v>507</v>
      </c>
      <c r="C236" s="42" t="s">
        <v>245</v>
      </c>
      <c r="D236" s="43">
        <f>'ESCOLHER ANO'!B$2</f>
        <v>2020</v>
      </c>
      <c r="E236" s="43">
        <v>350</v>
      </c>
      <c r="F236" s="44">
        <f t="shared" si="10"/>
        <v>364</v>
      </c>
      <c r="G236" s="43">
        <v>70</v>
      </c>
      <c r="H236" s="44">
        <f t="shared" si="11"/>
        <v>35</v>
      </c>
      <c r="I236" s="45" t="s">
        <v>11</v>
      </c>
      <c r="J236" s="45" t="s">
        <v>11</v>
      </c>
      <c r="K236" s="43" t="s">
        <v>12</v>
      </c>
      <c r="L236" s="46">
        <f t="shared" si="12"/>
        <v>399</v>
      </c>
      <c r="M236" s="7">
        <v>85200093</v>
      </c>
    </row>
    <row r="237" spans="1:13" customFormat="1" x14ac:dyDescent="0.25">
      <c r="A237" s="40"/>
      <c r="B237" s="41" t="s">
        <v>507</v>
      </c>
      <c r="C237" s="42" t="s">
        <v>246</v>
      </c>
      <c r="D237" s="43">
        <f>'ESCOLHER ANO'!B$2</f>
        <v>2020</v>
      </c>
      <c r="E237" s="43">
        <v>250</v>
      </c>
      <c r="F237" s="44">
        <f t="shared" si="10"/>
        <v>260</v>
      </c>
      <c r="G237" s="43">
        <v>70</v>
      </c>
      <c r="H237" s="44">
        <f t="shared" si="11"/>
        <v>35</v>
      </c>
      <c r="I237" s="45" t="s">
        <v>11</v>
      </c>
      <c r="J237" s="45" t="s">
        <v>11</v>
      </c>
      <c r="K237" s="43" t="s">
        <v>12</v>
      </c>
      <c r="L237" s="46">
        <f t="shared" si="12"/>
        <v>295</v>
      </c>
      <c r="M237" s="7">
        <v>85200115</v>
      </c>
    </row>
    <row r="238" spans="1:13" customFormat="1" x14ac:dyDescent="0.25">
      <c r="A238" s="40"/>
      <c r="B238" s="41" t="s">
        <v>507</v>
      </c>
      <c r="C238" s="42" t="s">
        <v>247</v>
      </c>
      <c r="D238" s="43">
        <f>'ESCOLHER ANO'!B$2</f>
        <v>2020</v>
      </c>
      <c r="E238" s="43">
        <v>450</v>
      </c>
      <c r="F238" s="44">
        <f t="shared" si="10"/>
        <v>468</v>
      </c>
      <c r="G238" s="43">
        <v>70</v>
      </c>
      <c r="H238" s="44">
        <f t="shared" si="11"/>
        <v>35</v>
      </c>
      <c r="I238" s="45" t="s">
        <v>11</v>
      </c>
      <c r="J238" s="45" t="s">
        <v>11</v>
      </c>
      <c r="K238" s="43" t="s">
        <v>12</v>
      </c>
      <c r="L238" s="46">
        <f t="shared" si="12"/>
        <v>503</v>
      </c>
      <c r="M238" s="168"/>
    </row>
    <row r="239" spans="1:13" customFormat="1" x14ac:dyDescent="0.25">
      <c r="A239" s="40"/>
      <c r="B239" s="41" t="s">
        <v>507</v>
      </c>
      <c r="C239" s="42" t="s">
        <v>248</v>
      </c>
      <c r="D239" s="43">
        <f>'ESCOLHER ANO'!B$2</f>
        <v>2020</v>
      </c>
      <c r="E239" s="43">
        <v>100</v>
      </c>
      <c r="F239" s="44">
        <f t="shared" si="10"/>
        <v>104</v>
      </c>
      <c r="G239" s="43">
        <v>25</v>
      </c>
      <c r="H239" s="44">
        <f t="shared" si="11"/>
        <v>12.5</v>
      </c>
      <c r="I239" s="45" t="s">
        <v>11</v>
      </c>
      <c r="J239" s="45" t="s">
        <v>11</v>
      </c>
      <c r="K239" s="43" t="s">
        <v>12</v>
      </c>
      <c r="L239" s="46">
        <f t="shared" si="12"/>
        <v>116.5</v>
      </c>
      <c r="M239" s="7">
        <v>82001642</v>
      </c>
    </row>
    <row r="240" spans="1:13" customFormat="1" x14ac:dyDescent="0.25">
      <c r="A240" s="40"/>
      <c r="B240" s="41" t="s">
        <v>507</v>
      </c>
      <c r="C240" s="42" t="s">
        <v>249</v>
      </c>
      <c r="D240" s="43">
        <f>'ESCOLHER ANO'!B$2</f>
        <v>2020</v>
      </c>
      <c r="E240" s="43">
        <v>150</v>
      </c>
      <c r="F240" s="44">
        <f t="shared" si="10"/>
        <v>156</v>
      </c>
      <c r="G240" s="43">
        <v>45</v>
      </c>
      <c r="H240" s="44">
        <f t="shared" si="11"/>
        <v>22.5</v>
      </c>
      <c r="I240" s="45" t="s">
        <v>11</v>
      </c>
      <c r="J240" s="45" t="s">
        <v>11</v>
      </c>
      <c r="K240" s="43" t="s">
        <v>12</v>
      </c>
      <c r="L240" s="46">
        <f t="shared" si="12"/>
        <v>178.5</v>
      </c>
      <c r="M240" s="168"/>
    </row>
    <row r="241" spans="1:13" customFormat="1" x14ac:dyDescent="0.25">
      <c r="A241" s="40"/>
      <c r="B241" s="41" t="s">
        <v>507</v>
      </c>
      <c r="C241" s="42" t="s">
        <v>250</v>
      </c>
      <c r="D241" s="43">
        <f>'ESCOLHER ANO'!B$2</f>
        <v>2020</v>
      </c>
      <c r="E241" s="43">
        <v>150</v>
      </c>
      <c r="F241" s="44">
        <f t="shared" si="10"/>
        <v>156</v>
      </c>
      <c r="G241" s="43">
        <v>30</v>
      </c>
      <c r="H241" s="44">
        <f t="shared" si="11"/>
        <v>15</v>
      </c>
      <c r="I241" s="45" t="s">
        <v>11</v>
      </c>
      <c r="J241" s="45" t="s">
        <v>11</v>
      </c>
      <c r="K241" s="43" t="s">
        <v>12</v>
      </c>
      <c r="L241" s="46">
        <f t="shared" si="12"/>
        <v>171</v>
      </c>
      <c r="M241" s="7">
        <v>85300063</v>
      </c>
    </row>
    <row r="242" spans="1:13" customFormat="1" x14ac:dyDescent="0.25">
      <c r="A242" s="40"/>
      <c r="B242" s="41" t="s">
        <v>507</v>
      </c>
      <c r="C242" s="42" t="s">
        <v>251</v>
      </c>
      <c r="D242" s="43">
        <f>'ESCOLHER ANO'!B$2</f>
        <v>2020</v>
      </c>
      <c r="E242" s="43">
        <v>80</v>
      </c>
      <c r="F242" s="44">
        <f t="shared" si="10"/>
        <v>83.2</v>
      </c>
      <c r="G242" s="43">
        <v>10</v>
      </c>
      <c r="H242" s="44">
        <f t="shared" si="11"/>
        <v>5</v>
      </c>
      <c r="I242" s="45" t="s">
        <v>11</v>
      </c>
      <c r="J242" s="45" t="s">
        <v>11</v>
      </c>
      <c r="K242" s="43" t="s">
        <v>12</v>
      </c>
      <c r="L242" s="46">
        <f t="shared" si="12"/>
        <v>88.2</v>
      </c>
      <c r="M242" s="7">
        <v>85100234</v>
      </c>
    </row>
    <row r="243" spans="1:13" customFormat="1" x14ac:dyDescent="0.25">
      <c r="A243" s="40"/>
      <c r="B243" s="41" t="s">
        <v>507</v>
      </c>
      <c r="C243" s="42" t="s">
        <v>252</v>
      </c>
      <c r="D243" s="43">
        <f>'ESCOLHER ANO'!B$2</f>
        <v>2020</v>
      </c>
      <c r="E243" s="43">
        <v>100</v>
      </c>
      <c r="F243" s="44">
        <f t="shared" si="10"/>
        <v>104</v>
      </c>
      <c r="G243" s="43">
        <v>20</v>
      </c>
      <c r="H243" s="44">
        <f t="shared" si="11"/>
        <v>10</v>
      </c>
      <c r="I243" s="45" t="s">
        <v>11</v>
      </c>
      <c r="J243" s="45" t="s">
        <v>11</v>
      </c>
      <c r="K243" s="43" t="s">
        <v>12</v>
      </c>
      <c r="L243" s="46">
        <f t="shared" si="12"/>
        <v>114</v>
      </c>
      <c r="M243" s="7">
        <v>85300071</v>
      </c>
    </row>
    <row r="244" spans="1:13" customFormat="1" x14ac:dyDescent="0.25">
      <c r="A244" s="40"/>
      <c r="B244" s="41" t="s">
        <v>507</v>
      </c>
      <c r="C244" s="42" t="s">
        <v>253</v>
      </c>
      <c r="D244" s="43">
        <f>'ESCOLHER ANO'!B$2</f>
        <v>2020</v>
      </c>
      <c r="E244" s="43">
        <v>150</v>
      </c>
      <c r="F244" s="44">
        <f t="shared" si="10"/>
        <v>156</v>
      </c>
      <c r="G244" s="43">
        <v>45</v>
      </c>
      <c r="H244" s="44">
        <f t="shared" si="11"/>
        <v>22.5</v>
      </c>
      <c r="I244" s="45" t="s">
        <v>11</v>
      </c>
      <c r="J244" s="45" t="s">
        <v>11</v>
      </c>
      <c r="K244" s="43" t="s">
        <v>12</v>
      </c>
      <c r="L244" s="46">
        <f t="shared" si="12"/>
        <v>178.5</v>
      </c>
      <c r="M244" s="168"/>
    </row>
    <row r="245" spans="1:13" customFormat="1" x14ac:dyDescent="0.25">
      <c r="A245" s="40"/>
      <c r="B245" s="41" t="s">
        <v>507</v>
      </c>
      <c r="C245" s="42" t="s">
        <v>254</v>
      </c>
      <c r="D245" s="43">
        <f>'ESCOLHER ANO'!B$2</f>
        <v>2020</v>
      </c>
      <c r="E245" s="43">
        <v>150</v>
      </c>
      <c r="F245" s="44">
        <f t="shared" si="10"/>
        <v>156</v>
      </c>
      <c r="G245" s="43">
        <v>45</v>
      </c>
      <c r="H245" s="44">
        <f t="shared" si="11"/>
        <v>22.5</v>
      </c>
      <c r="I245" s="45" t="s">
        <v>11</v>
      </c>
      <c r="J245" s="45" t="s">
        <v>11</v>
      </c>
      <c r="K245" s="43" t="s">
        <v>12</v>
      </c>
      <c r="L245" s="46">
        <f t="shared" si="12"/>
        <v>178.5</v>
      </c>
      <c r="M245" s="168"/>
    </row>
    <row r="246" spans="1:13" customFormat="1" x14ac:dyDescent="0.25">
      <c r="A246" s="40"/>
      <c r="B246" s="41" t="s">
        <v>507</v>
      </c>
      <c r="C246" s="42" t="s">
        <v>255</v>
      </c>
      <c r="D246" s="43">
        <f>'ESCOLHER ANO'!B$2</f>
        <v>2020</v>
      </c>
      <c r="E246" s="43">
        <v>200</v>
      </c>
      <c r="F246" s="44">
        <f t="shared" si="10"/>
        <v>208</v>
      </c>
      <c r="G246" s="43">
        <v>50</v>
      </c>
      <c r="H246" s="44">
        <f t="shared" si="11"/>
        <v>25</v>
      </c>
      <c r="I246" s="45" t="s">
        <v>11</v>
      </c>
      <c r="J246" s="45" t="s">
        <v>11</v>
      </c>
      <c r="K246" s="43" t="s">
        <v>12</v>
      </c>
      <c r="L246" s="46">
        <f t="shared" si="12"/>
        <v>233</v>
      </c>
      <c r="M246" s="7">
        <v>85200123</v>
      </c>
    </row>
    <row r="247" spans="1:13" customFormat="1" x14ac:dyDescent="0.25">
      <c r="A247" s="40"/>
      <c r="B247" s="41" t="s">
        <v>507</v>
      </c>
      <c r="C247" s="42" t="s">
        <v>256</v>
      </c>
      <c r="D247" s="43">
        <f>'ESCOLHER ANO'!B$2</f>
        <v>2020</v>
      </c>
      <c r="E247" s="43">
        <v>350</v>
      </c>
      <c r="F247" s="44">
        <f t="shared" si="10"/>
        <v>364</v>
      </c>
      <c r="G247" s="43">
        <v>75</v>
      </c>
      <c r="H247" s="44">
        <f t="shared" si="11"/>
        <v>37.5</v>
      </c>
      <c r="I247" s="45" t="s">
        <v>11</v>
      </c>
      <c r="J247" s="45" t="s">
        <v>11</v>
      </c>
      <c r="K247" s="43" t="s">
        <v>12</v>
      </c>
      <c r="L247" s="46">
        <f t="shared" si="12"/>
        <v>401.5</v>
      </c>
      <c r="M247" s="7">
        <v>85200140</v>
      </c>
    </row>
    <row r="248" spans="1:13" customFormat="1" x14ac:dyDescent="0.25">
      <c r="A248" s="40"/>
      <c r="B248" s="41" t="s">
        <v>507</v>
      </c>
      <c r="C248" s="42" t="s">
        <v>257</v>
      </c>
      <c r="D248" s="43">
        <f>'ESCOLHER ANO'!B$2</f>
        <v>2020</v>
      </c>
      <c r="E248" s="43">
        <v>150</v>
      </c>
      <c r="F248" s="44">
        <f t="shared" si="10"/>
        <v>156</v>
      </c>
      <c r="G248" s="43">
        <v>35</v>
      </c>
      <c r="H248" s="44">
        <f t="shared" si="11"/>
        <v>17.5</v>
      </c>
      <c r="I248" s="45" t="s">
        <v>11</v>
      </c>
      <c r="J248" s="45" t="s">
        <v>11</v>
      </c>
      <c r="K248" s="43" t="s">
        <v>12</v>
      </c>
      <c r="L248" s="46">
        <f t="shared" si="12"/>
        <v>173.5</v>
      </c>
      <c r="M248" s="7">
        <v>85200131</v>
      </c>
    </row>
    <row r="249" spans="1:13" customFormat="1" x14ac:dyDescent="0.25">
      <c r="A249" s="40"/>
      <c r="B249" s="41" t="s">
        <v>507</v>
      </c>
      <c r="C249" s="42" t="s">
        <v>258</v>
      </c>
      <c r="D249" s="43">
        <f>'ESCOLHER ANO'!B$2</f>
        <v>2020</v>
      </c>
      <c r="E249" s="43">
        <v>250</v>
      </c>
      <c r="F249" s="44">
        <f t="shared" si="10"/>
        <v>260</v>
      </c>
      <c r="G249" s="43">
        <v>65</v>
      </c>
      <c r="H249" s="44">
        <f t="shared" si="11"/>
        <v>32.5</v>
      </c>
      <c r="I249" s="45" t="s">
        <v>11</v>
      </c>
      <c r="J249" s="45" t="s">
        <v>11</v>
      </c>
      <c r="K249" s="43" t="s">
        <v>12</v>
      </c>
      <c r="L249" s="46">
        <f t="shared" si="12"/>
        <v>292.5</v>
      </c>
      <c r="M249" s="7">
        <v>85200166</v>
      </c>
    </row>
    <row r="250" spans="1:13" customFormat="1" x14ac:dyDescent="0.25">
      <c r="A250" s="55"/>
      <c r="B250" s="56" t="s">
        <v>507</v>
      </c>
      <c r="C250" s="57" t="s">
        <v>259</v>
      </c>
      <c r="D250" s="43">
        <f>'ESCOLHER ANO'!B$2</f>
        <v>2020</v>
      </c>
      <c r="E250" s="58">
        <v>450</v>
      </c>
      <c r="F250" s="59">
        <f t="shared" si="10"/>
        <v>468</v>
      </c>
      <c r="G250" s="58">
        <v>70</v>
      </c>
      <c r="H250" s="59">
        <f t="shared" si="11"/>
        <v>35</v>
      </c>
      <c r="I250" s="60" t="s">
        <v>11</v>
      </c>
      <c r="J250" s="60" t="s">
        <v>11</v>
      </c>
      <c r="K250" s="58" t="s">
        <v>12</v>
      </c>
      <c r="L250" s="61">
        <f t="shared" si="12"/>
        <v>503</v>
      </c>
      <c r="M250" s="168"/>
    </row>
    <row r="251" spans="1:13" customFormat="1" x14ac:dyDescent="0.25">
      <c r="A251" s="69"/>
      <c r="B251" s="70" t="s">
        <v>508</v>
      </c>
      <c r="C251" s="76" t="s">
        <v>260</v>
      </c>
      <c r="D251" s="77">
        <f>'ESCOLHER ANO'!B$2</f>
        <v>2020</v>
      </c>
      <c r="E251" s="77">
        <v>250</v>
      </c>
      <c r="F251" s="73">
        <f t="shared" si="10"/>
        <v>260</v>
      </c>
      <c r="G251" s="77">
        <v>50</v>
      </c>
      <c r="H251" s="73">
        <f t="shared" si="11"/>
        <v>25</v>
      </c>
      <c r="I251" s="74" t="s">
        <v>11</v>
      </c>
      <c r="J251" s="74" t="s">
        <v>11</v>
      </c>
      <c r="K251" s="72" t="s">
        <v>12</v>
      </c>
      <c r="L251" s="75">
        <f t="shared" si="12"/>
        <v>285</v>
      </c>
      <c r="M251" s="7">
        <v>87000040</v>
      </c>
    </row>
    <row r="252" spans="1:13" customFormat="1" x14ac:dyDescent="0.25">
      <c r="A252" s="28"/>
      <c r="B252" s="29" t="s">
        <v>508</v>
      </c>
      <c r="C252" s="30" t="s">
        <v>261</v>
      </c>
      <c r="D252" s="31">
        <f>'ESCOLHER ANO'!B$2</f>
        <v>2020</v>
      </c>
      <c r="E252" s="31">
        <v>250</v>
      </c>
      <c r="F252" s="32">
        <f t="shared" si="10"/>
        <v>260</v>
      </c>
      <c r="G252" s="31">
        <v>50</v>
      </c>
      <c r="H252" s="32">
        <f t="shared" si="11"/>
        <v>25</v>
      </c>
      <c r="I252" s="33" t="s">
        <v>11</v>
      </c>
      <c r="J252" s="33" t="s">
        <v>11</v>
      </c>
      <c r="K252" s="31" t="s">
        <v>12</v>
      </c>
      <c r="L252" s="34">
        <f t="shared" si="12"/>
        <v>285</v>
      </c>
      <c r="M252" s="7">
        <v>87000059</v>
      </c>
    </row>
    <row r="253" spans="1:13" customFormat="1" x14ac:dyDescent="0.25">
      <c r="A253" s="28"/>
      <c r="B253" s="29" t="s">
        <v>508</v>
      </c>
      <c r="C253" s="30" t="s">
        <v>262</v>
      </c>
      <c r="D253" s="31">
        <f>'ESCOLHER ANO'!B$2</f>
        <v>2020</v>
      </c>
      <c r="E253" s="31">
        <v>250</v>
      </c>
      <c r="F253" s="32">
        <f t="shared" si="10"/>
        <v>260</v>
      </c>
      <c r="G253" s="31">
        <v>80</v>
      </c>
      <c r="H253" s="32">
        <f t="shared" si="11"/>
        <v>40</v>
      </c>
      <c r="I253" s="33" t="s">
        <v>11</v>
      </c>
      <c r="J253" s="33" t="s">
        <v>11</v>
      </c>
      <c r="K253" s="31" t="s">
        <v>12</v>
      </c>
      <c r="L253" s="34">
        <f t="shared" si="12"/>
        <v>300</v>
      </c>
      <c r="M253" s="7">
        <v>87000067</v>
      </c>
    </row>
    <row r="254" spans="1:13" customFormat="1" x14ac:dyDescent="0.25">
      <c r="A254" s="28"/>
      <c r="B254" s="29" t="s">
        <v>508</v>
      </c>
      <c r="C254" s="30" t="s">
        <v>263</v>
      </c>
      <c r="D254" s="31">
        <f>'ESCOLHER ANO'!B$2</f>
        <v>2020</v>
      </c>
      <c r="E254" s="31">
        <v>100</v>
      </c>
      <c r="F254" s="32">
        <f t="shared" si="10"/>
        <v>104</v>
      </c>
      <c r="G254" s="31">
        <v>15</v>
      </c>
      <c r="H254" s="32">
        <f t="shared" si="11"/>
        <v>7.5</v>
      </c>
      <c r="I254" s="33" t="s">
        <v>11</v>
      </c>
      <c r="J254" s="33" t="s">
        <v>11</v>
      </c>
      <c r="K254" s="31" t="s">
        <v>12</v>
      </c>
      <c r="L254" s="34">
        <f t="shared" si="12"/>
        <v>111.5</v>
      </c>
      <c r="M254" s="7">
        <v>83000089</v>
      </c>
    </row>
    <row r="255" spans="1:13" customFormat="1" x14ac:dyDescent="0.25">
      <c r="A255" s="28"/>
      <c r="B255" s="29" t="s">
        <v>508</v>
      </c>
      <c r="C255" s="36" t="s">
        <v>264</v>
      </c>
      <c r="D255" s="31">
        <f>'ESCOLHER ANO'!B$2</f>
        <v>2020</v>
      </c>
      <c r="E255" s="37">
        <v>200</v>
      </c>
      <c r="F255" s="32">
        <f t="shared" si="10"/>
        <v>208</v>
      </c>
      <c r="G255" s="37">
        <v>25</v>
      </c>
      <c r="H255" s="32">
        <f t="shared" si="11"/>
        <v>12.5</v>
      </c>
      <c r="I255" s="33" t="s">
        <v>504</v>
      </c>
      <c r="J255" s="33" t="s">
        <v>11</v>
      </c>
      <c r="K255" s="31" t="s">
        <v>12</v>
      </c>
      <c r="L255" s="34">
        <f t="shared" si="12"/>
        <v>220.5</v>
      </c>
      <c r="M255" s="7">
        <v>83000097</v>
      </c>
    </row>
    <row r="256" spans="1:13" customFormat="1" x14ac:dyDescent="0.25">
      <c r="A256" s="28"/>
      <c r="B256" s="29" t="s">
        <v>508</v>
      </c>
      <c r="C256" s="30" t="s">
        <v>265</v>
      </c>
      <c r="D256" s="31">
        <f>'ESCOLHER ANO'!B$2</f>
        <v>2020</v>
      </c>
      <c r="E256" s="31">
        <v>200</v>
      </c>
      <c r="F256" s="32">
        <f t="shared" ref="F256:F307" si="13">E256*SUBSTITUTE($F$1,".",",")</f>
        <v>208</v>
      </c>
      <c r="G256" s="31">
        <v>25</v>
      </c>
      <c r="H256" s="32">
        <f t="shared" ref="H256:H307" si="14">G256*SUBSTITUTE($H$1,".",",")</f>
        <v>12.5</v>
      </c>
      <c r="I256" s="33" t="s">
        <v>504</v>
      </c>
      <c r="J256" s="33" t="s">
        <v>11</v>
      </c>
      <c r="K256" s="31" t="s">
        <v>12</v>
      </c>
      <c r="L256" s="34">
        <f t="shared" ref="L256:L307" si="15">IF(ISNUMBER(F256 + H256 + IF(K256&lt;&gt;"Percentual",+(F256*K256/100))),F256 + H256 + IF(K256&lt;&gt;"Percentual",+(F256*K256/100)), "Entre com números")</f>
        <v>220.5</v>
      </c>
      <c r="M256" s="7">
        <v>83000100</v>
      </c>
    </row>
    <row r="257" spans="1:13" customFormat="1" x14ac:dyDescent="0.25">
      <c r="A257" s="28"/>
      <c r="B257" s="29" t="s">
        <v>508</v>
      </c>
      <c r="C257" s="30" t="s">
        <v>266</v>
      </c>
      <c r="D257" s="31">
        <f>'ESCOLHER ANO'!B$2</f>
        <v>2020</v>
      </c>
      <c r="E257" s="31">
        <v>200</v>
      </c>
      <c r="F257" s="32">
        <f t="shared" si="13"/>
        <v>208</v>
      </c>
      <c r="G257" s="31">
        <v>22</v>
      </c>
      <c r="H257" s="32">
        <f t="shared" si="14"/>
        <v>11</v>
      </c>
      <c r="I257" s="33" t="s">
        <v>11</v>
      </c>
      <c r="J257" s="33" t="s">
        <v>11</v>
      </c>
      <c r="K257" s="31" t="s">
        <v>12</v>
      </c>
      <c r="L257" s="34">
        <f t="shared" si="15"/>
        <v>219</v>
      </c>
      <c r="M257" s="7">
        <v>83000127</v>
      </c>
    </row>
    <row r="258" spans="1:13" customFormat="1" x14ac:dyDescent="0.25">
      <c r="A258" s="28"/>
      <c r="B258" s="29" t="s">
        <v>508</v>
      </c>
      <c r="C258" s="30" t="s">
        <v>267</v>
      </c>
      <c r="D258" s="31">
        <f>'ESCOLHER ANO'!B$2</f>
        <v>2020</v>
      </c>
      <c r="E258" s="31">
        <v>60</v>
      </c>
      <c r="F258" s="32">
        <f t="shared" si="13"/>
        <v>62.400000000000006</v>
      </c>
      <c r="G258" s="31">
        <v>10</v>
      </c>
      <c r="H258" s="32">
        <f t="shared" si="14"/>
        <v>5</v>
      </c>
      <c r="I258" s="33" t="s">
        <v>11</v>
      </c>
      <c r="J258" s="33" t="s">
        <v>11</v>
      </c>
      <c r="K258" s="31" t="s">
        <v>12</v>
      </c>
      <c r="L258" s="34">
        <f t="shared" si="15"/>
        <v>67.400000000000006</v>
      </c>
      <c r="M258" s="7">
        <v>83000135</v>
      </c>
    </row>
    <row r="259" spans="1:13" customFormat="1" x14ac:dyDescent="0.25">
      <c r="A259" s="48"/>
      <c r="B259" s="49" t="s">
        <v>508</v>
      </c>
      <c r="C259" s="50" t="s">
        <v>268</v>
      </c>
      <c r="D259" s="31">
        <f>'ESCOLHER ANO'!B$2</f>
        <v>2020</v>
      </c>
      <c r="E259" s="51">
        <v>200</v>
      </c>
      <c r="F259" s="52">
        <f t="shared" si="13"/>
        <v>208</v>
      </c>
      <c r="G259" s="51">
        <v>22</v>
      </c>
      <c r="H259" s="52">
        <f t="shared" si="14"/>
        <v>11</v>
      </c>
      <c r="I259" s="53" t="s">
        <v>11</v>
      </c>
      <c r="J259" s="53" t="s">
        <v>11</v>
      </c>
      <c r="K259" s="51" t="s">
        <v>12</v>
      </c>
      <c r="L259" s="54">
        <f t="shared" si="15"/>
        <v>219</v>
      </c>
      <c r="M259" s="7">
        <v>83000151</v>
      </c>
    </row>
    <row r="260" spans="1:13" customFormat="1" x14ac:dyDescent="0.25">
      <c r="A260" s="62"/>
      <c r="B260" s="63" t="s">
        <v>509</v>
      </c>
      <c r="C260" s="64" t="s">
        <v>269</v>
      </c>
      <c r="D260" s="65">
        <f>'ESCOLHER ANO'!B$2</f>
        <v>2020</v>
      </c>
      <c r="E260" s="65">
        <v>240</v>
      </c>
      <c r="F260" s="66">
        <f t="shared" si="13"/>
        <v>249.60000000000002</v>
      </c>
      <c r="G260" s="65">
        <v>45</v>
      </c>
      <c r="H260" s="66">
        <f t="shared" si="14"/>
        <v>22.5</v>
      </c>
      <c r="I260" s="67" t="s">
        <v>504</v>
      </c>
      <c r="J260" s="67" t="s">
        <v>504</v>
      </c>
      <c r="K260" s="65" t="s">
        <v>12</v>
      </c>
      <c r="L260" s="68">
        <f t="shared" si="15"/>
        <v>272.10000000000002</v>
      </c>
      <c r="M260" s="7">
        <v>86000012</v>
      </c>
    </row>
    <row r="261" spans="1:13" customFormat="1" x14ac:dyDescent="0.25">
      <c r="A261" s="40"/>
      <c r="B261" s="41" t="s">
        <v>509</v>
      </c>
      <c r="C261" s="42" t="s">
        <v>270</v>
      </c>
      <c r="D261" s="43">
        <f>'ESCOLHER ANO'!B$2</f>
        <v>2020</v>
      </c>
      <c r="E261" s="43">
        <v>150</v>
      </c>
      <c r="F261" s="44">
        <f t="shared" si="13"/>
        <v>156</v>
      </c>
      <c r="G261" s="43">
        <v>55</v>
      </c>
      <c r="H261" s="44">
        <f t="shared" si="14"/>
        <v>27.5</v>
      </c>
      <c r="I261" s="45" t="s">
        <v>504</v>
      </c>
      <c r="J261" s="45" t="s">
        <v>504</v>
      </c>
      <c r="K261" s="43" t="s">
        <v>12</v>
      </c>
      <c r="L261" s="46">
        <f t="shared" si="15"/>
        <v>183.5</v>
      </c>
      <c r="M261" s="7">
        <v>86000047</v>
      </c>
    </row>
    <row r="262" spans="1:13" customFormat="1" x14ac:dyDescent="0.25">
      <c r="A262" s="40"/>
      <c r="B262" s="41" t="s">
        <v>509</v>
      </c>
      <c r="C262" s="42" t="s">
        <v>271</v>
      </c>
      <c r="D262" s="43">
        <f>'ESCOLHER ANO'!B$2</f>
        <v>2020</v>
      </c>
      <c r="E262" s="43">
        <v>260</v>
      </c>
      <c r="F262" s="44">
        <f t="shared" si="13"/>
        <v>270.40000000000003</v>
      </c>
      <c r="G262" s="43">
        <v>105</v>
      </c>
      <c r="H262" s="44">
        <f t="shared" si="14"/>
        <v>52.5</v>
      </c>
      <c r="I262" s="45" t="s">
        <v>504</v>
      </c>
      <c r="J262" s="45" t="s">
        <v>504</v>
      </c>
      <c r="K262" s="43" t="s">
        <v>12</v>
      </c>
      <c r="L262" s="46">
        <f t="shared" si="15"/>
        <v>322.90000000000003</v>
      </c>
      <c r="M262" s="7">
        <v>86000055</v>
      </c>
    </row>
    <row r="263" spans="1:13" customFormat="1" x14ac:dyDescent="0.25">
      <c r="A263" s="40"/>
      <c r="B263" s="41" t="s">
        <v>509</v>
      </c>
      <c r="C263" s="42" t="s">
        <v>272</v>
      </c>
      <c r="D263" s="43">
        <f>'ESCOLHER ANO'!B$2</f>
        <v>2020</v>
      </c>
      <c r="E263" s="43">
        <v>600</v>
      </c>
      <c r="F263" s="44">
        <f t="shared" si="13"/>
        <v>624</v>
      </c>
      <c r="G263" s="43">
        <v>270</v>
      </c>
      <c r="H263" s="44">
        <f t="shared" si="14"/>
        <v>135</v>
      </c>
      <c r="I263" s="45" t="s">
        <v>11</v>
      </c>
      <c r="J263" s="45" t="s">
        <v>504</v>
      </c>
      <c r="K263" s="43" t="s">
        <v>12</v>
      </c>
      <c r="L263" s="46">
        <f t="shared" si="15"/>
        <v>759</v>
      </c>
      <c r="M263" s="7">
        <v>86000080</v>
      </c>
    </row>
    <row r="264" spans="1:13" customFormat="1" x14ac:dyDescent="0.25">
      <c r="A264" s="40"/>
      <c r="B264" s="41" t="s">
        <v>509</v>
      </c>
      <c r="C264" s="42" t="s">
        <v>273</v>
      </c>
      <c r="D264" s="43">
        <f>'ESCOLHER ANO'!B$2</f>
        <v>2020</v>
      </c>
      <c r="E264" s="43">
        <v>500</v>
      </c>
      <c r="F264" s="44">
        <f t="shared" si="13"/>
        <v>520</v>
      </c>
      <c r="G264" s="43">
        <v>145</v>
      </c>
      <c r="H264" s="44">
        <f t="shared" si="14"/>
        <v>72.5</v>
      </c>
      <c r="I264" s="45" t="s">
        <v>11</v>
      </c>
      <c r="J264" s="45" t="s">
        <v>11</v>
      </c>
      <c r="K264" s="43" t="s">
        <v>12</v>
      </c>
      <c r="L264" s="46">
        <f t="shared" si="15"/>
        <v>592.5</v>
      </c>
      <c r="M264" s="7">
        <v>86000098</v>
      </c>
    </row>
    <row r="265" spans="1:13" customFormat="1" x14ac:dyDescent="0.25">
      <c r="A265" s="40"/>
      <c r="B265" s="41" t="s">
        <v>509</v>
      </c>
      <c r="C265" s="42" t="s">
        <v>274</v>
      </c>
      <c r="D265" s="43">
        <f>'ESCOLHER ANO'!B$2</f>
        <v>2020</v>
      </c>
      <c r="E265" s="43">
        <v>250</v>
      </c>
      <c r="F265" s="44">
        <f t="shared" si="13"/>
        <v>260</v>
      </c>
      <c r="G265" s="43">
        <v>73</v>
      </c>
      <c r="H265" s="44">
        <f t="shared" si="14"/>
        <v>36.5</v>
      </c>
      <c r="I265" s="45" t="s">
        <v>11</v>
      </c>
      <c r="J265" s="45" t="s">
        <v>11</v>
      </c>
      <c r="K265" s="43" t="s">
        <v>12</v>
      </c>
      <c r="L265" s="46">
        <f t="shared" si="15"/>
        <v>296.5</v>
      </c>
      <c r="M265" s="7">
        <v>86000110</v>
      </c>
    </row>
    <row r="266" spans="1:13" customFormat="1" x14ac:dyDescent="0.25">
      <c r="A266" s="40"/>
      <c r="B266" s="41" t="s">
        <v>509</v>
      </c>
      <c r="C266" s="42" t="s">
        <v>275</v>
      </c>
      <c r="D266" s="43">
        <f>'ESCOLHER ANO'!B$2</f>
        <v>2020</v>
      </c>
      <c r="E266" s="43">
        <v>250</v>
      </c>
      <c r="F266" s="44">
        <f t="shared" si="13"/>
        <v>260</v>
      </c>
      <c r="G266" s="43">
        <v>45</v>
      </c>
      <c r="H266" s="44">
        <f t="shared" si="14"/>
        <v>22.5</v>
      </c>
      <c r="I266" s="45" t="s">
        <v>504</v>
      </c>
      <c r="J266" s="45" t="s">
        <v>11</v>
      </c>
      <c r="K266" s="43" t="s">
        <v>12</v>
      </c>
      <c r="L266" s="46">
        <f t="shared" si="15"/>
        <v>282.5</v>
      </c>
      <c r="M266" s="7">
        <v>86000128</v>
      </c>
    </row>
    <row r="267" spans="1:13" customFormat="1" x14ac:dyDescent="0.25">
      <c r="A267" s="40"/>
      <c r="B267" s="41" t="s">
        <v>509</v>
      </c>
      <c r="C267" s="42" t="s">
        <v>276</v>
      </c>
      <c r="D267" s="43">
        <f>'ESCOLHER ANO'!B$2</f>
        <v>2020</v>
      </c>
      <c r="E267" s="43">
        <v>160</v>
      </c>
      <c r="F267" s="44">
        <f t="shared" si="13"/>
        <v>166.4</v>
      </c>
      <c r="G267" s="43">
        <v>60</v>
      </c>
      <c r="H267" s="44">
        <f t="shared" si="14"/>
        <v>30</v>
      </c>
      <c r="I267" s="45" t="s">
        <v>504</v>
      </c>
      <c r="J267" s="45" t="s">
        <v>11</v>
      </c>
      <c r="K267" s="43" t="s">
        <v>12</v>
      </c>
      <c r="L267" s="46">
        <f t="shared" si="15"/>
        <v>196.4</v>
      </c>
      <c r="M267" s="7">
        <v>86000136</v>
      </c>
    </row>
    <row r="268" spans="1:13" customFormat="1" x14ac:dyDescent="0.25">
      <c r="A268" s="40"/>
      <c r="B268" s="41" t="s">
        <v>509</v>
      </c>
      <c r="C268" s="42" t="s">
        <v>277</v>
      </c>
      <c r="D268" s="43">
        <f>'ESCOLHER ANO'!B$2</f>
        <v>2020</v>
      </c>
      <c r="E268" s="43">
        <v>160</v>
      </c>
      <c r="F268" s="44">
        <f t="shared" si="13"/>
        <v>166.4</v>
      </c>
      <c r="G268" s="43">
        <v>60</v>
      </c>
      <c r="H268" s="44">
        <f t="shared" si="14"/>
        <v>30</v>
      </c>
      <c r="I268" s="45" t="s">
        <v>504</v>
      </c>
      <c r="J268" s="45" t="s">
        <v>11</v>
      </c>
      <c r="K268" s="43" t="s">
        <v>12</v>
      </c>
      <c r="L268" s="46">
        <f t="shared" si="15"/>
        <v>196.4</v>
      </c>
      <c r="M268" s="7">
        <v>86000144</v>
      </c>
    </row>
    <row r="269" spans="1:13" customFormat="1" x14ac:dyDescent="0.25">
      <c r="A269" s="40"/>
      <c r="B269" s="41" t="s">
        <v>509</v>
      </c>
      <c r="C269" s="42" t="s">
        <v>278</v>
      </c>
      <c r="D269" s="43">
        <f>'ESCOLHER ANO'!B$2</f>
        <v>2020</v>
      </c>
      <c r="E269" s="43">
        <v>160</v>
      </c>
      <c r="F269" s="44">
        <f t="shared" si="13"/>
        <v>166.4</v>
      </c>
      <c r="G269" s="43">
        <v>60</v>
      </c>
      <c r="H269" s="44">
        <f t="shared" si="14"/>
        <v>30</v>
      </c>
      <c r="I269" s="45" t="s">
        <v>504</v>
      </c>
      <c r="J269" s="45" t="s">
        <v>11</v>
      </c>
      <c r="K269" s="43" t="s">
        <v>12</v>
      </c>
      <c r="L269" s="46">
        <f t="shared" si="15"/>
        <v>196.4</v>
      </c>
      <c r="M269" s="7">
        <v>86000152</v>
      </c>
    </row>
    <row r="270" spans="1:13" customFormat="1" x14ac:dyDescent="0.25">
      <c r="A270" s="40"/>
      <c r="B270" s="41" t="s">
        <v>509</v>
      </c>
      <c r="C270" s="42" t="s">
        <v>279</v>
      </c>
      <c r="D270" s="43">
        <f>'ESCOLHER ANO'!B$2</f>
        <v>2020</v>
      </c>
      <c r="E270" s="43">
        <v>140</v>
      </c>
      <c r="F270" s="44">
        <f t="shared" si="13"/>
        <v>145.6</v>
      </c>
      <c r="G270" s="43">
        <v>50</v>
      </c>
      <c r="H270" s="44">
        <f t="shared" si="14"/>
        <v>25</v>
      </c>
      <c r="I270" s="45" t="s">
        <v>504</v>
      </c>
      <c r="J270" s="45" t="s">
        <v>11</v>
      </c>
      <c r="K270" s="43" t="s">
        <v>12</v>
      </c>
      <c r="L270" s="46">
        <f t="shared" si="15"/>
        <v>170.6</v>
      </c>
      <c r="M270" s="7">
        <v>86000160</v>
      </c>
    </row>
    <row r="271" spans="1:13" customFormat="1" x14ac:dyDescent="0.25">
      <c r="A271" s="40"/>
      <c r="B271" s="41" t="s">
        <v>509</v>
      </c>
      <c r="C271" s="42" t="s">
        <v>280</v>
      </c>
      <c r="D271" s="43">
        <f>'ESCOLHER ANO'!B$2</f>
        <v>2020</v>
      </c>
      <c r="E271" s="43">
        <v>300</v>
      </c>
      <c r="F271" s="44">
        <f t="shared" si="13"/>
        <v>312</v>
      </c>
      <c r="G271" s="43">
        <v>45</v>
      </c>
      <c r="H271" s="44">
        <f t="shared" si="14"/>
        <v>22.5</v>
      </c>
      <c r="I271" s="45" t="s">
        <v>504</v>
      </c>
      <c r="J271" s="45" t="s">
        <v>11</v>
      </c>
      <c r="K271" s="43" t="s">
        <v>12</v>
      </c>
      <c r="L271" s="46">
        <f t="shared" si="15"/>
        <v>334.5</v>
      </c>
      <c r="M271" s="7">
        <v>86000179</v>
      </c>
    </row>
    <row r="272" spans="1:13" customFormat="1" x14ac:dyDescent="0.25">
      <c r="A272" s="40"/>
      <c r="B272" s="41" t="s">
        <v>509</v>
      </c>
      <c r="C272" s="42" t="s">
        <v>281</v>
      </c>
      <c r="D272" s="43">
        <f>'ESCOLHER ANO'!B$2</f>
        <v>2020</v>
      </c>
      <c r="E272" s="43">
        <v>290</v>
      </c>
      <c r="F272" s="44">
        <f t="shared" si="13"/>
        <v>301.60000000000002</v>
      </c>
      <c r="G272" s="43">
        <v>45</v>
      </c>
      <c r="H272" s="44">
        <f t="shared" si="14"/>
        <v>22.5</v>
      </c>
      <c r="I272" s="45" t="s">
        <v>504</v>
      </c>
      <c r="J272" s="45" t="s">
        <v>11</v>
      </c>
      <c r="K272" s="43" t="s">
        <v>12</v>
      </c>
      <c r="L272" s="46">
        <f t="shared" si="15"/>
        <v>324.10000000000002</v>
      </c>
      <c r="M272" s="7">
        <v>86000187</v>
      </c>
    </row>
    <row r="273" spans="1:13" customFormat="1" x14ac:dyDescent="0.25">
      <c r="A273" s="40"/>
      <c r="B273" s="41" t="s">
        <v>509</v>
      </c>
      <c r="C273" s="42" t="s">
        <v>282</v>
      </c>
      <c r="D273" s="43">
        <f>'ESCOLHER ANO'!B$2</f>
        <v>2020</v>
      </c>
      <c r="E273" s="43">
        <v>160</v>
      </c>
      <c r="F273" s="44">
        <f t="shared" si="13"/>
        <v>166.4</v>
      </c>
      <c r="G273" s="43">
        <v>60</v>
      </c>
      <c r="H273" s="44">
        <f t="shared" si="14"/>
        <v>30</v>
      </c>
      <c r="I273" s="45" t="s">
        <v>504</v>
      </c>
      <c r="J273" s="45" t="s">
        <v>11</v>
      </c>
      <c r="K273" s="43" t="s">
        <v>12</v>
      </c>
      <c r="L273" s="46">
        <f t="shared" si="15"/>
        <v>196.4</v>
      </c>
      <c r="M273" s="7">
        <v>86000195</v>
      </c>
    </row>
    <row r="274" spans="1:13" customFormat="1" x14ac:dyDescent="0.25">
      <c r="A274" s="40"/>
      <c r="B274" s="41" t="s">
        <v>509</v>
      </c>
      <c r="C274" s="42" t="s">
        <v>283</v>
      </c>
      <c r="D274" s="43">
        <f>'ESCOLHER ANO'!B$2</f>
        <v>2020</v>
      </c>
      <c r="E274" s="43">
        <v>160</v>
      </c>
      <c r="F274" s="44">
        <f t="shared" si="13"/>
        <v>166.4</v>
      </c>
      <c r="G274" s="43">
        <v>60</v>
      </c>
      <c r="H274" s="44">
        <f t="shared" si="14"/>
        <v>30</v>
      </c>
      <c r="I274" s="45" t="s">
        <v>504</v>
      </c>
      <c r="J274" s="45" t="s">
        <v>11</v>
      </c>
      <c r="K274" s="43" t="s">
        <v>12</v>
      </c>
      <c r="L274" s="46">
        <f t="shared" si="15"/>
        <v>196.4</v>
      </c>
      <c r="M274" s="7">
        <v>86000209</v>
      </c>
    </row>
    <row r="275" spans="1:13" customFormat="1" x14ac:dyDescent="0.25">
      <c r="A275" s="40"/>
      <c r="B275" s="41" t="s">
        <v>509</v>
      </c>
      <c r="C275" s="42" t="s">
        <v>284</v>
      </c>
      <c r="D275" s="43">
        <f>'ESCOLHER ANO'!B$2</f>
        <v>2020</v>
      </c>
      <c r="E275" s="43">
        <v>328</v>
      </c>
      <c r="F275" s="44">
        <f t="shared" si="13"/>
        <v>341.12</v>
      </c>
      <c r="G275" s="43">
        <v>65</v>
      </c>
      <c r="H275" s="44">
        <f t="shared" si="14"/>
        <v>32.5</v>
      </c>
      <c r="I275" s="45" t="s">
        <v>504</v>
      </c>
      <c r="J275" s="45" t="s">
        <v>11</v>
      </c>
      <c r="K275" s="43" t="s">
        <v>12</v>
      </c>
      <c r="L275" s="46">
        <f t="shared" si="15"/>
        <v>373.62</v>
      </c>
      <c r="M275" s="7">
        <v>86000225</v>
      </c>
    </row>
    <row r="276" spans="1:13" customFormat="1" x14ac:dyDescent="0.25">
      <c r="A276" s="40"/>
      <c r="B276" s="41" t="s">
        <v>509</v>
      </c>
      <c r="C276" s="42" t="s">
        <v>285</v>
      </c>
      <c r="D276" s="43">
        <f>'ESCOLHER ANO'!B$2</f>
        <v>2020</v>
      </c>
      <c r="E276" s="43">
        <v>250</v>
      </c>
      <c r="F276" s="44">
        <f t="shared" si="13"/>
        <v>260</v>
      </c>
      <c r="G276" s="43">
        <v>65</v>
      </c>
      <c r="H276" s="44">
        <f t="shared" si="14"/>
        <v>32.5</v>
      </c>
      <c r="I276" s="45" t="s">
        <v>504</v>
      </c>
      <c r="J276" s="45" t="s">
        <v>11</v>
      </c>
      <c r="K276" s="43" t="s">
        <v>12</v>
      </c>
      <c r="L276" s="46">
        <f t="shared" si="15"/>
        <v>292.5</v>
      </c>
      <c r="M276" s="7">
        <v>86000250</v>
      </c>
    </row>
    <row r="277" spans="1:13" customFormat="1" x14ac:dyDescent="0.25">
      <c r="A277" s="40"/>
      <c r="B277" s="41" t="s">
        <v>509</v>
      </c>
      <c r="C277" s="42" t="s">
        <v>286</v>
      </c>
      <c r="D277" s="43">
        <f>'ESCOLHER ANO'!B$2</f>
        <v>2020</v>
      </c>
      <c r="E277" s="43">
        <v>250</v>
      </c>
      <c r="F277" s="44">
        <f t="shared" si="13"/>
        <v>260</v>
      </c>
      <c r="G277" s="43">
        <v>75</v>
      </c>
      <c r="H277" s="44">
        <f t="shared" si="14"/>
        <v>37.5</v>
      </c>
      <c r="I277" s="45" t="s">
        <v>504</v>
      </c>
      <c r="J277" s="45" t="s">
        <v>11</v>
      </c>
      <c r="K277" s="43" t="s">
        <v>12</v>
      </c>
      <c r="L277" s="46">
        <f t="shared" si="15"/>
        <v>297.5</v>
      </c>
      <c r="M277" s="7">
        <v>86000284</v>
      </c>
    </row>
    <row r="278" spans="1:13" customFormat="1" x14ac:dyDescent="0.25">
      <c r="A278" s="40"/>
      <c r="B278" s="41" t="s">
        <v>509</v>
      </c>
      <c r="C278" s="42" t="s">
        <v>287</v>
      </c>
      <c r="D278" s="43">
        <f>'ESCOLHER ANO'!B$2</f>
        <v>2020</v>
      </c>
      <c r="E278" s="43">
        <v>190</v>
      </c>
      <c r="F278" s="44">
        <f t="shared" si="13"/>
        <v>197.6</v>
      </c>
      <c r="G278" s="43">
        <v>45</v>
      </c>
      <c r="H278" s="44">
        <f t="shared" si="14"/>
        <v>22.5</v>
      </c>
      <c r="I278" s="45" t="s">
        <v>504</v>
      </c>
      <c r="J278" s="45" t="s">
        <v>11</v>
      </c>
      <c r="K278" s="43" t="s">
        <v>12</v>
      </c>
      <c r="L278" s="46">
        <f t="shared" si="15"/>
        <v>220.1</v>
      </c>
      <c r="M278" s="7">
        <v>86000292</v>
      </c>
    </row>
    <row r="279" spans="1:13" customFormat="1" x14ac:dyDescent="0.25">
      <c r="A279" s="40"/>
      <c r="B279" s="41" t="s">
        <v>509</v>
      </c>
      <c r="C279" s="42" t="s">
        <v>288</v>
      </c>
      <c r="D279" s="43">
        <f>'ESCOLHER ANO'!B$2</f>
        <v>2020</v>
      </c>
      <c r="E279" s="43">
        <v>160</v>
      </c>
      <c r="F279" s="44">
        <f t="shared" si="13"/>
        <v>166.4</v>
      </c>
      <c r="G279" s="43">
        <v>55</v>
      </c>
      <c r="H279" s="44">
        <f t="shared" si="14"/>
        <v>27.5</v>
      </c>
      <c r="I279" s="45" t="s">
        <v>504</v>
      </c>
      <c r="J279" s="45" t="s">
        <v>11</v>
      </c>
      <c r="K279" s="43" t="s">
        <v>12</v>
      </c>
      <c r="L279" s="46">
        <f t="shared" si="15"/>
        <v>193.9</v>
      </c>
      <c r="M279" s="7">
        <v>86000314</v>
      </c>
    </row>
    <row r="280" spans="1:13" customFormat="1" x14ac:dyDescent="0.25">
      <c r="A280" s="40"/>
      <c r="B280" s="41" t="s">
        <v>509</v>
      </c>
      <c r="C280" s="42" t="s">
        <v>289</v>
      </c>
      <c r="D280" s="43">
        <f>'ESCOLHER ANO'!B$2</f>
        <v>2020</v>
      </c>
      <c r="E280" s="43">
        <v>150</v>
      </c>
      <c r="F280" s="44">
        <f t="shared" si="13"/>
        <v>156</v>
      </c>
      <c r="G280" s="43">
        <v>25</v>
      </c>
      <c r="H280" s="44">
        <f t="shared" si="14"/>
        <v>12.5</v>
      </c>
      <c r="I280" s="45" t="s">
        <v>504</v>
      </c>
      <c r="J280" s="45" t="s">
        <v>11</v>
      </c>
      <c r="K280" s="43" t="s">
        <v>12</v>
      </c>
      <c r="L280" s="46">
        <f t="shared" si="15"/>
        <v>168.5</v>
      </c>
      <c r="M280" s="7">
        <v>86000322</v>
      </c>
    </row>
    <row r="281" spans="1:13" customFormat="1" x14ac:dyDescent="0.25">
      <c r="A281" s="40"/>
      <c r="B281" s="41" t="s">
        <v>509</v>
      </c>
      <c r="C281" s="42" t="s">
        <v>290</v>
      </c>
      <c r="D281" s="43">
        <f>'ESCOLHER ANO'!B$2</f>
        <v>2020</v>
      </c>
      <c r="E281" s="43">
        <v>190</v>
      </c>
      <c r="F281" s="44">
        <f t="shared" si="13"/>
        <v>197.6</v>
      </c>
      <c r="G281" s="43">
        <v>45</v>
      </c>
      <c r="H281" s="44">
        <f t="shared" si="14"/>
        <v>22.5</v>
      </c>
      <c r="I281" s="45" t="s">
        <v>504</v>
      </c>
      <c r="J281" s="45" t="s">
        <v>11</v>
      </c>
      <c r="K281" s="43" t="s">
        <v>12</v>
      </c>
      <c r="L281" s="46">
        <f t="shared" si="15"/>
        <v>220.1</v>
      </c>
      <c r="M281" s="7">
        <v>86000330</v>
      </c>
    </row>
    <row r="282" spans="1:13" customFormat="1" x14ac:dyDescent="0.25">
      <c r="A282" s="40"/>
      <c r="B282" s="41" t="s">
        <v>509</v>
      </c>
      <c r="C282" s="42" t="s">
        <v>291</v>
      </c>
      <c r="D282" s="43">
        <f>'ESCOLHER ANO'!B$2</f>
        <v>2020</v>
      </c>
      <c r="E282" s="43">
        <v>150</v>
      </c>
      <c r="F282" s="44">
        <f t="shared" si="13"/>
        <v>156</v>
      </c>
      <c r="G282" s="43">
        <v>40</v>
      </c>
      <c r="H282" s="44">
        <f t="shared" si="14"/>
        <v>20</v>
      </c>
      <c r="I282" s="45" t="s">
        <v>11</v>
      </c>
      <c r="J282" s="45" t="s">
        <v>11</v>
      </c>
      <c r="K282" s="43" t="s">
        <v>12</v>
      </c>
      <c r="L282" s="46">
        <f t="shared" si="15"/>
        <v>176</v>
      </c>
      <c r="M282" s="7">
        <v>86000357</v>
      </c>
    </row>
    <row r="283" spans="1:13" customFormat="1" x14ac:dyDescent="0.25">
      <c r="A283" s="40"/>
      <c r="B283" s="41" t="s">
        <v>509</v>
      </c>
      <c r="C283" s="42" t="s">
        <v>292</v>
      </c>
      <c r="D283" s="43">
        <f>'ESCOLHER ANO'!B$2</f>
        <v>2020</v>
      </c>
      <c r="E283" s="43">
        <v>150</v>
      </c>
      <c r="F283" s="44">
        <f t="shared" si="13"/>
        <v>156</v>
      </c>
      <c r="G283" s="43">
        <v>100</v>
      </c>
      <c r="H283" s="44">
        <f t="shared" si="14"/>
        <v>50</v>
      </c>
      <c r="I283" s="45" t="s">
        <v>504</v>
      </c>
      <c r="J283" s="45" t="s">
        <v>11</v>
      </c>
      <c r="K283" s="43" t="s">
        <v>12</v>
      </c>
      <c r="L283" s="46">
        <f t="shared" si="15"/>
        <v>206</v>
      </c>
      <c r="M283" s="7">
        <v>86000381</v>
      </c>
    </row>
    <row r="284" spans="1:13" customFormat="1" x14ac:dyDescent="0.25">
      <c r="A284" s="40"/>
      <c r="B284" s="41" t="s">
        <v>509</v>
      </c>
      <c r="C284" s="42" t="s">
        <v>293</v>
      </c>
      <c r="D284" s="43">
        <f>'ESCOLHER ANO'!B$2</f>
        <v>2020</v>
      </c>
      <c r="E284" s="43">
        <v>150</v>
      </c>
      <c r="F284" s="44">
        <f t="shared" si="13"/>
        <v>156</v>
      </c>
      <c r="G284" s="43">
        <v>45</v>
      </c>
      <c r="H284" s="44">
        <f t="shared" si="14"/>
        <v>22.5</v>
      </c>
      <c r="I284" s="45" t="s">
        <v>504</v>
      </c>
      <c r="J284" s="45" t="s">
        <v>11</v>
      </c>
      <c r="K284" s="43" t="s">
        <v>12</v>
      </c>
      <c r="L284" s="46">
        <f t="shared" si="15"/>
        <v>178.5</v>
      </c>
      <c r="M284" s="7">
        <v>86000390</v>
      </c>
    </row>
    <row r="285" spans="1:13" customFormat="1" x14ac:dyDescent="0.25">
      <c r="A285" s="40"/>
      <c r="B285" s="41" t="s">
        <v>509</v>
      </c>
      <c r="C285" s="42" t="s">
        <v>294</v>
      </c>
      <c r="D285" s="43">
        <f>'ESCOLHER ANO'!B$2</f>
        <v>2020</v>
      </c>
      <c r="E285" s="43">
        <v>300</v>
      </c>
      <c r="F285" s="44">
        <f t="shared" si="13"/>
        <v>312</v>
      </c>
      <c r="G285" s="43">
        <v>45</v>
      </c>
      <c r="H285" s="44">
        <f t="shared" si="14"/>
        <v>22.5</v>
      </c>
      <c r="I285" s="45" t="s">
        <v>504</v>
      </c>
      <c r="J285" s="45" t="s">
        <v>11</v>
      </c>
      <c r="K285" s="43" t="s">
        <v>12</v>
      </c>
      <c r="L285" s="46">
        <f t="shared" si="15"/>
        <v>334.5</v>
      </c>
      <c r="M285" s="7">
        <v>86000403</v>
      </c>
    </row>
    <row r="286" spans="1:13" customFormat="1" x14ac:dyDescent="0.25">
      <c r="A286" s="40"/>
      <c r="B286" s="41" t="s">
        <v>509</v>
      </c>
      <c r="C286" s="42" t="s">
        <v>295</v>
      </c>
      <c r="D286" s="43">
        <f>'ESCOLHER ANO'!B$2</f>
        <v>2020</v>
      </c>
      <c r="E286" s="43">
        <v>240</v>
      </c>
      <c r="F286" s="44">
        <f t="shared" si="13"/>
        <v>249.60000000000002</v>
      </c>
      <c r="G286" s="43">
        <v>45</v>
      </c>
      <c r="H286" s="44">
        <f t="shared" si="14"/>
        <v>22.5</v>
      </c>
      <c r="I286" s="45" t="s">
        <v>504</v>
      </c>
      <c r="J286" s="45" t="s">
        <v>11</v>
      </c>
      <c r="K286" s="43" t="s">
        <v>12</v>
      </c>
      <c r="L286" s="46">
        <f t="shared" si="15"/>
        <v>272.10000000000002</v>
      </c>
      <c r="M286" s="7">
        <v>86000420</v>
      </c>
    </row>
    <row r="287" spans="1:13" customFormat="1" x14ac:dyDescent="0.25">
      <c r="A287" s="40"/>
      <c r="B287" s="41" t="s">
        <v>509</v>
      </c>
      <c r="C287" s="42" t="s">
        <v>296</v>
      </c>
      <c r="D287" s="43">
        <f>'ESCOLHER ANO'!B$2</f>
        <v>2020</v>
      </c>
      <c r="E287" s="43">
        <v>265</v>
      </c>
      <c r="F287" s="44">
        <f t="shared" si="13"/>
        <v>275.60000000000002</v>
      </c>
      <c r="G287" s="43">
        <v>45</v>
      </c>
      <c r="H287" s="44">
        <f t="shared" si="14"/>
        <v>22.5</v>
      </c>
      <c r="I287" s="45" t="s">
        <v>504</v>
      </c>
      <c r="J287" s="45" t="s">
        <v>11</v>
      </c>
      <c r="K287" s="43" t="s">
        <v>12</v>
      </c>
      <c r="L287" s="46">
        <f t="shared" si="15"/>
        <v>298.10000000000002</v>
      </c>
      <c r="M287" s="7">
        <v>86000438</v>
      </c>
    </row>
    <row r="288" spans="1:13" customFormat="1" x14ac:dyDescent="0.25">
      <c r="A288" s="40"/>
      <c r="B288" s="41" t="s">
        <v>509</v>
      </c>
      <c r="C288" s="42" t="s">
        <v>297</v>
      </c>
      <c r="D288" s="43">
        <f>'ESCOLHER ANO'!B$2</f>
        <v>2020</v>
      </c>
      <c r="E288" s="43">
        <v>300</v>
      </c>
      <c r="F288" s="44">
        <f t="shared" si="13"/>
        <v>312</v>
      </c>
      <c r="G288" s="43">
        <v>45</v>
      </c>
      <c r="H288" s="44">
        <f t="shared" si="14"/>
        <v>22.5</v>
      </c>
      <c r="I288" s="45" t="s">
        <v>504</v>
      </c>
      <c r="J288" s="45" t="s">
        <v>11</v>
      </c>
      <c r="K288" s="43" t="s">
        <v>12</v>
      </c>
      <c r="L288" s="46">
        <f t="shared" si="15"/>
        <v>334.5</v>
      </c>
      <c r="M288" s="7">
        <v>86000446</v>
      </c>
    </row>
    <row r="289" spans="1:13" customFormat="1" x14ac:dyDescent="0.25">
      <c r="A289" s="40"/>
      <c r="B289" s="41" t="s">
        <v>509</v>
      </c>
      <c r="C289" s="42" t="s">
        <v>298</v>
      </c>
      <c r="D289" s="43">
        <f>'ESCOLHER ANO'!B$2</f>
        <v>2020</v>
      </c>
      <c r="E289" s="43">
        <v>110</v>
      </c>
      <c r="F289" s="44">
        <f t="shared" si="13"/>
        <v>114.4</v>
      </c>
      <c r="G289" s="43">
        <v>25</v>
      </c>
      <c r="H289" s="44">
        <f t="shared" si="14"/>
        <v>12.5</v>
      </c>
      <c r="I289" s="45" t="s">
        <v>504</v>
      </c>
      <c r="J289" s="45" t="s">
        <v>11</v>
      </c>
      <c r="K289" s="43" t="s">
        <v>12</v>
      </c>
      <c r="L289" s="46">
        <f t="shared" si="15"/>
        <v>126.9</v>
      </c>
      <c r="M289" s="7">
        <v>86000462</v>
      </c>
    </row>
    <row r="290" spans="1:13" customFormat="1" x14ac:dyDescent="0.25">
      <c r="A290" s="40"/>
      <c r="B290" s="41" t="s">
        <v>509</v>
      </c>
      <c r="C290" s="42" t="s">
        <v>299</v>
      </c>
      <c r="D290" s="43">
        <f>'ESCOLHER ANO'!B$2</f>
        <v>2020</v>
      </c>
      <c r="E290" s="43">
        <v>150</v>
      </c>
      <c r="F290" s="44">
        <f t="shared" si="13"/>
        <v>156</v>
      </c>
      <c r="G290" s="43">
        <v>25</v>
      </c>
      <c r="H290" s="44">
        <f t="shared" si="14"/>
        <v>12.5</v>
      </c>
      <c r="I290" s="45" t="s">
        <v>504</v>
      </c>
      <c r="J290" s="45" t="s">
        <v>11</v>
      </c>
      <c r="K290" s="43" t="s">
        <v>12</v>
      </c>
      <c r="L290" s="46">
        <f t="shared" si="15"/>
        <v>168.5</v>
      </c>
      <c r="M290" s="7">
        <v>86000470</v>
      </c>
    </row>
    <row r="291" spans="1:13" customFormat="1" x14ac:dyDescent="0.25">
      <c r="A291" s="40"/>
      <c r="B291" s="41" t="s">
        <v>509</v>
      </c>
      <c r="C291" s="42" t="s">
        <v>300</v>
      </c>
      <c r="D291" s="43">
        <f>'ESCOLHER ANO'!B$2</f>
        <v>2020</v>
      </c>
      <c r="E291" s="43">
        <v>250</v>
      </c>
      <c r="F291" s="44">
        <f t="shared" si="13"/>
        <v>260</v>
      </c>
      <c r="G291" s="43">
        <v>45</v>
      </c>
      <c r="H291" s="44">
        <f t="shared" si="14"/>
        <v>22.5</v>
      </c>
      <c r="I291" s="45" t="s">
        <v>504</v>
      </c>
      <c r="J291" s="45" t="s">
        <v>11</v>
      </c>
      <c r="K291" s="43" t="s">
        <v>12</v>
      </c>
      <c r="L291" s="46">
        <f t="shared" si="15"/>
        <v>282.5</v>
      </c>
      <c r="M291" s="7">
        <v>86000497</v>
      </c>
    </row>
    <row r="292" spans="1:13" customFormat="1" x14ac:dyDescent="0.25">
      <c r="A292" s="40"/>
      <c r="B292" s="41" t="s">
        <v>509</v>
      </c>
      <c r="C292" s="42" t="s">
        <v>301</v>
      </c>
      <c r="D292" s="43">
        <f>'ESCOLHER ANO'!B$2</f>
        <v>2020</v>
      </c>
      <c r="E292" s="43">
        <v>300</v>
      </c>
      <c r="F292" s="44">
        <f t="shared" si="13"/>
        <v>312</v>
      </c>
      <c r="G292" s="43">
        <v>45</v>
      </c>
      <c r="H292" s="44">
        <f t="shared" si="14"/>
        <v>22.5</v>
      </c>
      <c r="I292" s="45" t="s">
        <v>504</v>
      </c>
      <c r="J292" s="45" t="s">
        <v>11</v>
      </c>
      <c r="K292" s="43" t="s">
        <v>12</v>
      </c>
      <c r="L292" s="46">
        <f t="shared" si="15"/>
        <v>334.5</v>
      </c>
      <c r="M292" s="7">
        <v>86000519</v>
      </c>
    </row>
    <row r="293" spans="1:13" customFormat="1" x14ac:dyDescent="0.25">
      <c r="A293" s="40"/>
      <c r="B293" s="41" t="s">
        <v>509</v>
      </c>
      <c r="C293" s="42" t="s">
        <v>302</v>
      </c>
      <c r="D293" s="43">
        <f>'ESCOLHER ANO'!B$2</f>
        <v>2020</v>
      </c>
      <c r="E293" s="43">
        <v>270</v>
      </c>
      <c r="F293" s="44">
        <f t="shared" si="13"/>
        <v>280.8</v>
      </c>
      <c r="G293" s="43">
        <v>45</v>
      </c>
      <c r="H293" s="44">
        <f t="shared" si="14"/>
        <v>22.5</v>
      </c>
      <c r="I293" s="45" t="s">
        <v>504</v>
      </c>
      <c r="J293" s="45" t="s">
        <v>11</v>
      </c>
      <c r="K293" s="43" t="s">
        <v>12</v>
      </c>
      <c r="L293" s="46">
        <f t="shared" si="15"/>
        <v>303.3</v>
      </c>
      <c r="M293" s="7">
        <v>86000527</v>
      </c>
    </row>
    <row r="294" spans="1:13" customFormat="1" x14ac:dyDescent="0.25">
      <c r="A294" s="40"/>
      <c r="B294" s="41" t="s">
        <v>509</v>
      </c>
      <c r="C294" s="42" t="s">
        <v>303</v>
      </c>
      <c r="D294" s="43">
        <f>'ESCOLHER ANO'!B$2</f>
        <v>2020</v>
      </c>
      <c r="E294" s="43">
        <v>220</v>
      </c>
      <c r="F294" s="44">
        <f t="shared" si="13"/>
        <v>228.8</v>
      </c>
      <c r="G294" s="43">
        <v>70</v>
      </c>
      <c r="H294" s="44">
        <f t="shared" si="14"/>
        <v>35</v>
      </c>
      <c r="I294" s="45" t="s">
        <v>504</v>
      </c>
      <c r="J294" s="45" t="s">
        <v>11</v>
      </c>
      <c r="K294" s="43" t="s">
        <v>12</v>
      </c>
      <c r="L294" s="46">
        <f t="shared" si="15"/>
        <v>263.8</v>
      </c>
      <c r="M294" s="7">
        <v>86000535</v>
      </c>
    </row>
    <row r="295" spans="1:13" customFormat="1" x14ac:dyDescent="0.25">
      <c r="A295" s="40"/>
      <c r="B295" s="41" t="s">
        <v>509</v>
      </c>
      <c r="C295" s="42" t="s">
        <v>304</v>
      </c>
      <c r="D295" s="43">
        <f>'ESCOLHER ANO'!B$2</f>
        <v>2020</v>
      </c>
      <c r="E295" s="43">
        <v>230</v>
      </c>
      <c r="F295" s="44">
        <f t="shared" si="13"/>
        <v>239.20000000000002</v>
      </c>
      <c r="G295" s="43">
        <v>60</v>
      </c>
      <c r="H295" s="44">
        <f t="shared" si="14"/>
        <v>30</v>
      </c>
      <c r="I295" s="45" t="s">
        <v>504</v>
      </c>
      <c r="J295" s="45" t="s">
        <v>11</v>
      </c>
      <c r="K295" s="43" t="s">
        <v>12</v>
      </c>
      <c r="L295" s="46">
        <f t="shared" si="15"/>
        <v>269.20000000000005</v>
      </c>
      <c r="M295" s="7">
        <v>86000560</v>
      </c>
    </row>
    <row r="296" spans="1:13" customFormat="1" x14ac:dyDescent="0.25">
      <c r="A296" s="40"/>
      <c r="B296" s="41" t="s">
        <v>509</v>
      </c>
      <c r="C296" s="42" t="s">
        <v>305</v>
      </c>
      <c r="D296" s="43">
        <f>'ESCOLHER ANO'!B$2</f>
        <v>2020</v>
      </c>
      <c r="E296" s="43">
        <v>340</v>
      </c>
      <c r="F296" s="44">
        <f t="shared" si="13"/>
        <v>353.6</v>
      </c>
      <c r="G296" s="43">
        <v>45</v>
      </c>
      <c r="H296" s="44">
        <f t="shared" si="14"/>
        <v>22.5</v>
      </c>
      <c r="I296" s="45" t="s">
        <v>504</v>
      </c>
      <c r="J296" s="45" t="s">
        <v>11</v>
      </c>
      <c r="K296" s="43" t="s">
        <v>12</v>
      </c>
      <c r="L296" s="46">
        <f t="shared" si="15"/>
        <v>376.1</v>
      </c>
      <c r="M296" s="7">
        <v>86000578</v>
      </c>
    </row>
    <row r="297" spans="1:13" customFormat="1" x14ac:dyDescent="0.25">
      <c r="A297" s="55"/>
      <c r="B297" s="56" t="s">
        <v>509</v>
      </c>
      <c r="C297" s="57" t="s">
        <v>306</v>
      </c>
      <c r="D297" s="43">
        <f>'ESCOLHER ANO'!B$2</f>
        <v>2020</v>
      </c>
      <c r="E297" s="58">
        <v>250</v>
      </c>
      <c r="F297" s="59">
        <f t="shared" si="13"/>
        <v>260</v>
      </c>
      <c r="G297" s="58">
        <v>45</v>
      </c>
      <c r="H297" s="59">
        <f t="shared" si="14"/>
        <v>22.5</v>
      </c>
      <c r="I297" s="60" t="s">
        <v>504</v>
      </c>
      <c r="J297" s="60" t="s">
        <v>11</v>
      </c>
      <c r="K297" s="58" t="s">
        <v>12</v>
      </c>
      <c r="L297" s="61">
        <f t="shared" si="15"/>
        <v>282.5</v>
      </c>
      <c r="M297" s="7">
        <v>86000586</v>
      </c>
    </row>
    <row r="298" spans="1:13" customFormat="1" x14ac:dyDescent="0.25">
      <c r="A298" s="69"/>
      <c r="B298" s="70" t="s">
        <v>510</v>
      </c>
      <c r="C298" s="71" t="s">
        <v>307</v>
      </c>
      <c r="D298" s="72">
        <f>'ESCOLHER ANO'!B$2</f>
        <v>2020</v>
      </c>
      <c r="E298" s="72">
        <v>160</v>
      </c>
      <c r="F298" s="73">
        <f t="shared" si="13"/>
        <v>166.4</v>
      </c>
      <c r="G298" s="72">
        <v>20</v>
      </c>
      <c r="H298" s="73">
        <f t="shared" si="14"/>
        <v>10</v>
      </c>
      <c r="I298" s="74" t="s">
        <v>11</v>
      </c>
      <c r="J298" s="74" t="s">
        <v>11</v>
      </c>
      <c r="K298" s="72" t="s">
        <v>12</v>
      </c>
      <c r="L298" s="75">
        <f t="shared" si="15"/>
        <v>176.4</v>
      </c>
      <c r="M298" s="168"/>
    </row>
    <row r="299" spans="1:13" customFormat="1" x14ac:dyDescent="0.25">
      <c r="A299" s="28"/>
      <c r="B299" s="29" t="s">
        <v>510</v>
      </c>
      <c r="C299" s="30" t="s">
        <v>308</v>
      </c>
      <c r="D299" s="31">
        <f>'ESCOLHER ANO'!B$2</f>
        <v>2020</v>
      </c>
      <c r="E299" s="31">
        <v>160</v>
      </c>
      <c r="F299" s="32">
        <f t="shared" si="13"/>
        <v>166.4</v>
      </c>
      <c r="G299" s="31">
        <v>20</v>
      </c>
      <c r="H299" s="32">
        <f t="shared" si="14"/>
        <v>10</v>
      </c>
      <c r="I299" s="33" t="s">
        <v>11</v>
      </c>
      <c r="J299" s="33" t="s">
        <v>11</v>
      </c>
      <c r="K299" s="31" t="s">
        <v>12</v>
      </c>
      <c r="L299" s="34">
        <f t="shared" si="15"/>
        <v>176.4</v>
      </c>
      <c r="M299" s="168"/>
    </row>
    <row r="300" spans="1:13" customFormat="1" x14ac:dyDescent="0.25">
      <c r="A300" s="28"/>
      <c r="B300" s="29" t="s">
        <v>510</v>
      </c>
      <c r="C300" s="30" t="s">
        <v>309</v>
      </c>
      <c r="D300" s="31">
        <f>'ESCOLHER ANO'!B$2</f>
        <v>2020</v>
      </c>
      <c r="E300" s="31">
        <v>100</v>
      </c>
      <c r="F300" s="32">
        <f t="shared" si="13"/>
        <v>104</v>
      </c>
      <c r="G300" s="31">
        <v>10</v>
      </c>
      <c r="H300" s="32">
        <f t="shared" si="14"/>
        <v>5</v>
      </c>
      <c r="I300" s="33" t="s">
        <v>11</v>
      </c>
      <c r="J300" s="33" t="s">
        <v>11</v>
      </c>
      <c r="K300" s="31" t="s">
        <v>12</v>
      </c>
      <c r="L300" s="34">
        <f t="shared" si="15"/>
        <v>109</v>
      </c>
      <c r="M300" s="168"/>
    </row>
    <row r="301" spans="1:13" customFormat="1" x14ac:dyDescent="0.25">
      <c r="A301" s="28"/>
      <c r="B301" s="29" t="s">
        <v>510</v>
      </c>
      <c r="C301" s="30" t="s">
        <v>310</v>
      </c>
      <c r="D301" s="31">
        <f>'ESCOLHER ANO'!B$2</f>
        <v>2020</v>
      </c>
      <c r="E301" s="31">
        <v>120</v>
      </c>
      <c r="F301" s="32">
        <f t="shared" si="13"/>
        <v>124.80000000000001</v>
      </c>
      <c r="G301" s="31">
        <v>20</v>
      </c>
      <c r="H301" s="32">
        <f t="shared" si="14"/>
        <v>10</v>
      </c>
      <c r="I301" s="33" t="s">
        <v>11</v>
      </c>
      <c r="J301" s="33" t="s">
        <v>11</v>
      </c>
      <c r="K301" s="31" t="s">
        <v>12</v>
      </c>
      <c r="L301" s="34">
        <f t="shared" si="15"/>
        <v>134.80000000000001</v>
      </c>
      <c r="M301" s="168"/>
    </row>
    <row r="302" spans="1:13" customFormat="1" x14ac:dyDescent="0.25">
      <c r="A302" s="28"/>
      <c r="B302" s="29" t="s">
        <v>510</v>
      </c>
      <c r="C302" s="30" t="s">
        <v>311</v>
      </c>
      <c r="D302" s="31">
        <f>'ESCOLHER ANO'!B$2</f>
        <v>2020</v>
      </c>
      <c r="E302" s="31">
        <v>160</v>
      </c>
      <c r="F302" s="32">
        <f t="shared" si="13"/>
        <v>166.4</v>
      </c>
      <c r="G302" s="31">
        <v>20</v>
      </c>
      <c r="H302" s="32">
        <f t="shared" si="14"/>
        <v>10</v>
      </c>
      <c r="I302" s="33" t="s">
        <v>11</v>
      </c>
      <c r="J302" s="33" t="s">
        <v>11</v>
      </c>
      <c r="K302" s="31" t="s">
        <v>12</v>
      </c>
      <c r="L302" s="34">
        <f t="shared" si="15"/>
        <v>176.4</v>
      </c>
      <c r="M302" s="168"/>
    </row>
    <row r="303" spans="1:13" customFormat="1" ht="25.5" x14ac:dyDescent="0.25">
      <c r="A303" s="28"/>
      <c r="B303" s="29" t="s">
        <v>510</v>
      </c>
      <c r="C303" s="30" t="s">
        <v>312</v>
      </c>
      <c r="D303" s="31">
        <f>'ESCOLHER ANO'!B$2</f>
        <v>2020</v>
      </c>
      <c r="E303" s="31">
        <v>100</v>
      </c>
      <c r="F303" s="32">
        <f t="shared" si="13"/>
        <v>104</v>
      </c>
      <c r="G303" s="31">
        <v>10</v>
      </c>
      <c r="H303" s="32">
        <f t="shared" si="14"/>
        <v>5</v>
      </c>
      <c r="I303" s="33" t="s">
        <v>11</v>
      </c>
      <c r="J303" s="33" t="s">
        <v>11</v>
      </c>
      <c r="K303" s="31" t="s">
        <v>12</v>
      </c>
      <c r="L303" s="34">
        <f t="shared" si="15"/>
        <v>109</v>
      </c>
      <c r="M303" s="168"/>
    </row>
    <row r="304" spans="1:13" customFormat="1" x14ac:dyDescent="0.25">
      <c r="A304" s="28"/>
      <c r="B304" s="29" t="s">
        <v>510</v>
      </c>
      <c r="C304" s="30" t="s">
        <v>313</v>
      </c>
      <c r="D304" s="31">
        <f>'ESCOLHER ANO'!B$2</f>
        <v>2020</v>
      </c>
      <c r="E304" s="31">
        <v>160</v>
      </c>
      <c r="F304" s="32">
        <f t="shared" si="13"/>
        <v>166.4</v>
      </c>
      <c r="G304" s="31">
        <v>20</v>
      </c>
      <c r="H304" s="32">
        <f t="shared" si="14"/>
        <v>10</v>
      </c>
      <c r="I304" s="33" t="s">
        <v>11</v>
      </c>
      <c r="J304" s="33" t="s">
        <v>11</v>
      </c>
      <c r="K304" s="31" t="s">
        <v>12</v>
      </c>
      <c r="L304" s="34">
        <f t="shared" si="15"/>
        <v>176.4</v>
      </c>
      <c r="M304" s="7">
        <v>82000700</v>
      </c>
    </row>
    <row r="305" spans="1:13" customFormat="1" x14ac:dyDescent="0.25">
      <c r="A305" s="28"/>
      <c r="B305" s="29" t="s">
        <v>510</v>
      </c>
      <c r="C305" s="30" t="s">
        <v>314</v>
      </c>
      <c r="D305" s="31">
        <f>'ESCOLHER ANO'!B$2</f>
        <v>2020</v>
      </c>
      <c r="E305" s="31">
        <v>80</v>
      </c>
      <c r="F305" s="32">
        <f t="shared" si="13"/>
        <v>83.2</v>
      </c>
      <c r="G305" s="31">
        <v>10</v>
      </c>
      <c r="H305" s="32">
        <f t="shared" si="14"/>
        <v>5</v>
      </c>
      <c r="I305" s="33" t="s">
        <v>11</v>
      </c>
      <c r="J305" s="33" t="s">
        <v>11</v>
      </c>
      <c r="K305" s="31" t="s">
        <v>12</v>
      </c>
      <c r="L305" s="34">
        <f t="shared" si="15"/>
        <v>88.2</v>
      </c>
      <c r="M305" s="168"/>
    </row>
    <row r="306" spans="1:13" customFormat="1" x14ac:dyDescent="0.25">
      <c r="A306" s="28"/>
      <c r="B306" s="29" t="s">
        <v>510</v>
      </c>
      <c r="C306" s="30" t="s">
        <v>315</v>
      </c>
      <c r="D306" s="31">
        <f>'ESCOLHER ANO'!B$2</f>
        <v>2020</v>
      </c>
      <c r="E306" s="31">
        <v>200</v>
      </c>
      <c r="F306" s="32">
        <f t="shared" si="13"/>
        <v>208</v>
      </c>
      <c r="G306" s="31">
        <v>45</v>
      </c>
      <c r="H306" s="32">
        <f t="shared" si="14"/>
        <v>22.5</v>
      </c>
      <c r="I306" s="33" t="s">
        <v>11</v>
      </c>
      <c r="J306" s="33" t="s">
        <v>11</v>
      </c>
      <c r="K306" s="31" t="s">
        <v>12</v>
      </c>
      <c r="L306" s="34">
        <f t="shared" si="15"/>
        <v>230.5</v>
      </c>
      <c r="M306" s="7">
        <v>82001448</v>
      </c>
    </row>
    <row r="307" spans="1:13" customFormat="1" x14ac:dyDescent="0.25">
      <c r="A307" s="78"/>
      <c r="B307" s="79" t="s">
        <v>510</v>
      </c>
      <c r="C307" s="80" t="s">
        <v>316</v>
      </c>
      <c r="D307" s="31">
        <f>'ESCOLHER ANO'!B$2</f>
        <v>2020</v>
      </c>
      <c r="E307" s="81">
        <v>160</v>
      </c>
      <c r="F307" s="82">
        <f t="shared" si="13"/>
        <v>166.4</v>
      </c>
      <c r="G307" s="81">
        <v>35</v>
      </c>
      <c r="H307" s="82">
        <f t="shared" si="14"/>
        <v>17.5</v>
      </c>
      <c r="I307" s="83" t="s">
        <v>11</v>
      </c>
      <c r="J307" s="83" t="s">
        <v>11</v>
      </c>
      <c r="K307" s="81" t="s">
        <v>12</v>
      </c>
      <c r="L307" s="84">
        <f t="shared" si="15"/>
        <v>183.9</v>
      </c>
      <c r="M307" s="7">
        <v>82001456</v>
      </c>
    </row>
    <row r="308" spans="1:13" x14ac:dyDescent="0.25">
      <c r="B308" s="85"/>
      <c r="C308" s="86"/>
      <c r="D308" s="87"/>
      <c r="E308" s="87"/>
      <c r="G308" s="87"/>
      <c r="I308" s="88"/>
      <c r="J308" s="88"/>
      <c r="K308" s="88"/>
    </row>
    <row r="309" spans="1:13" x14ac:dyDescent="0.25">
      <c r="B309" s="85"/>
      <c r="C309" s="86"/>
      <c r="D309" s="87"/>
      <c r="E309" s="87"/>
      <c r="G309" s="87"/>
      <c r="I309" s="88"/>
      <c r="J309" s="88"/>
      <c r="K309" s="88"/>
    </row>
    <row r="310" spans="1:13" x14ac:dyDescent="0.25">
      <c r="B310" s="85"/>
      <c r="C310" s="86"/>
      <c r="D310" s="87"/>
      <c r="E310" s="87"/>
      <c r="G310" s="87"/>
      <c r="I310" s="88"/>
      <c r="J310" s="88"/>
      <c r="K310" s="88"/>
    </row>
    <row r="311" spans="1:13" x14ac:dyDescent="0.25">
      <c r="B311" s="85"/>
      <c r="C311" s="86"/>
      <c r="D311" s="87"/>
      <c r="E311" s="87"/>
      <c r="G311" s="87"/>
      <c r="I311" s="88"/>
      <c r="J311" s="88"/>
      <c r="K311" s="88"/>
    </row>
    <row r="312" spans="1:13" x14ac:dyDescent="0.25">
      <c r="B312" s="85"/>
      <c r="C312" s="86"/>
      <c r="D312" s="87"/>
      <c r="E312" s="87"/>
      <c r="G312" s="87"/>
      <c r="I312" s="88"/>
      <c r="J312" s="88"/>
      <c r="K312" s="88"/>
    </row>
    <row r="313" spans="1:13" x14ac:dyDescent="0.25">
      <c r="B313" s="85"/>
      <c r="C313" s="86"/>
      <c r="D313" s="87"/>
      <c r="E313" s="87"/>
      <c r="G313" s="87"/>
      <c r="I313" s="88"/>
      <c r="J313" s="88"/>
      <c r="K313" s="88"/>
    </row>
    <row r="314" spans="1:13" x14ac:dyDescent="0.25">
      <c r="B314" s="85"/>
      <c r="C314" s="86"/>
      <c r="D314" s="87"/>
      <c r="E314" s="87"/>
      <c r="G314" s="87"/>
      <c r="I314" s="88"/>
      <c r="J314" s="88"/>
      <c r="K314" s="88"/>
    </row>
  </sheetData>
  <sheetProtection autoFilter="0" pivotTables="0"/>
  <protectedRanges>
    <protectedRange sqref="I3:K308" name="Intervalo1"/>
  </protectedRanges>
  <autoFilter ref="A1:L307"/>
  <mergeCells count="11">
    <mergeCell ref="G1:G2"/>
    <mergeCell ref="A1:A2"/>
    <mergeCell ref="B1:B2"/>
    <mergeCell ref="C1:C2"/>
    <mergeCell ref="D1:D2"/>
    <mergeCell ref="E1:E2"/>
    <mergeCell ref="M1:M2"/>
    <mergeCell ref="I1:I2"/>
    <mergeCell ref="J1:J2"/>
    <mergeCell ref="K1:K2"/>
    <mergeCell ref="L1:L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/>
  <dimension ref="A1:O308"/>
  <sheetViews>
    <sheetView tabSelected="1" zoomScale="75" zoomScaleNormal="75" workbookViewId="0">
      <selection activeCell="C298" sqref="C298"/>
    </sheetView>
  </sheetViews>
  <sheetFormatPr defaultRowHeight="15" x14ac:dyDescent="0.25"/>
  <cols>
    <col min="1" max="1" width="7.42578125" style="8" bestFit="1" customWidth="1"/>
    <col min="2" max="2" width="18.5703125" style="13" customWidth="1"/>
    <col min="3" max="3" width="90.28515625" style="13" customWidth="1"/>
    <col min="4" max="4" width="5.5703125" style="8" bestFit="1" customWidth="1"/>
    <col min="5" max="5" width="5" style="8" bestFit="1" customWidth="1"/>
    <col min="6" max="7" width="15" customWidth="1"/>
    <col min="8" max="8" width="4" bestFit="1" customWidth="1"/>
    <col min="9" max="9" width="10" style="8" bestFit="1" customWidth="1"/>
    <col min="10" max="10" width="11.5703125" bestFit="1" customWidth="1"/>
    <col min="11" max="11" width="15" bestFit="1" customWidth="1"/>
    <col min="12" max="12" width="11.5703125" bestFit="1" customWidth="1"/>
    <col min="13" max="13" width="19.85546875" bestFit="1" customWidth="1"/>
    <col min="14" max="14" width="12.28515625" style="8" bestFit="1" customWidth="1"/>
    <col min="15" max="15" width="22.5703125" style="8" customWidth="1"/>
    <col min="17" max="17" width="9.140625" customWidth="1"/>
  </cols>
  <sheetData>
    <row r="1" spans="1:15" x14ac:dyDescent="0.25">
      <c r="A1" s="180" t="str">
        <f>'PADRÃO CBHPO'!A1</f>
        <v>Código</v>
      </c>
      <c r="B1" s="170" t="str">
        <f>'PADRÃO CBHPO'!B1</f>
        <v>Área de Trab</v>
      </c>
      <c r="C1" s="170" t="str">
        <f>'PADRÃO CBHPO'!C1</f>
        <v>Procedimento</v>
      </c>
      <c r="D1" s="182" t="str">
        <f>'PADRÃO CBHPO'!D1</f>
        <v>ANO</v>
      </c>
      <c r="E1" s="170" t="str">
        <f>'PADRÃO CBHPO'!E1</f>
        <v>UH</v>
      </c>
      <c r="F1" s="170" t="s">
        <v>513</v>
      </c>
      <c r="G1" s="170" t="s">
        <v>514</v>
      </c>
      <c r="H1" s="170" t="str">
        <f>'PADRÃO CBHPO'!G1</f>
        <v>UC</v>
      </c>
      <c r="I1" s="104">
        <f>'PADRÃO CBHPO'!H1</f>
        <v>0.5</v>
      </c>
      <c r="J1" s="170" t="str">
        <f>'PADRÃO CBHPO'!I1</f>
        <v>Laboratório</v>
      </c>
      <c r="K1" s="170" t="str">
        <f>'PADRÃO CBHPO'!J1</f>
        <v>Outros Insumos</v>
      </c>
      <c r="L1" s="186" t="str">
        <f>'PADRÃO CBHPO'!K1</f>
        <v>At. Especial</v>
      </c>
      <c r="M1" s="188" t="s">
        <v>518</v>
      </c>
      <c r="N1" s="184" t="s">
        <v>517</v>
      </c>
      <c r="O1" s="170" t="s">
        <v>523</v>
      </c>
    </row>
    <row r="2" spans="1:15" x14ac:dyDescent="0.25">
      <c r="A2" s="181"/>
      <c r="B2" s="171"/>
      <c r="C2" s="171"/>
      <c r="D2" s="183"/>
      <c r="E2" s="171"/>
      <c r="F2" s="171"/>
      <c r="G2" s="171"/>
      <c r="H2" s="171"/>
      <c r="I2" s="107" t="s">
        <v>520</v>
      </c>
      <c r="J2" s="171"/>
      <c r="K2" s="171"/>
      <c r="L2" s="187"/>
      <c r="M2" s="189"/>
      <c r="N2" s="185"/>
      <c r="O2" s="171"/>
    </row>
    <row r="3" spans="1:15" x14ac:dyDescent="0.25">
      <c r="A3" s="115">
        <f>'PADRÃO CBHPO'!A3</f>
        <v>0</v>
      </c>
      <c r="B3" s="116" t="str">
        <f>'PADRÃO CBHPO'!B3</f>
        <v>1-Diagnost</v>
      </c>
      <c r="C3" s="116" t="str">
        <f>'PADRÃO CBHPO'!C3</f>
        <v>Condicionamento em Odontologia</v>
      </c>
      <c r="D3" s="117">
        <f>'PADRÃO CBHPO'!D3</f>
        <v>2020</v>
      </c>
      <c r="E3" s="118">
        <f>'PADRÃO CBHPO'!E3</f>
        <v>80</v>
      </c>
      <c r="F3" s="119" t="str">
        <f>SUBSTITUTE(IF(M3&lt;&gt;0,(M3 - I3 - IF(L3&lt;&gt;"Percentual",(E3*L3/100)))/E3,0),".",",")</f>
        <v>0</v>
      </c>
      <c r="G3" s="120">
        <f>SUBSTITUTE(F3,".",",")/'PADRÃO CBHPO'!$F$1</f>
        <v>0</v>
      </c>
      <c r="H3" s="121">
        <f>'PADRÃO CBHPO'!G3</f>
        <v>10</v>
      </c>
      <c r="I3" s="122">
        <f>H3*SUBSTITUTE($I$1,".",",")</f>
        <v>5</v>
      </c>
      <c r="J3" s="121" t="str">
        <f>'PADRÃO CBHPO'!I3</f>
        <v>N/A</v>
      </c>
      <c r="K3" s="121" t="str">
        <f>'PADRÃO CBHPO'!J3</f>
        <v>N/A</v>
      </c>
      <c r="L3" s="144" t="str">
        <f>'PADRÃO CBHPO'!K3</f>
        <v>Percentual</v>
      </c>
      <c r="M3" s="151">
        <v>0</v>
      </c>
      <c r="N3" s="158">
        <f>'PADRÃO CBHPO'!L3</f>
        <v>88.2</v>
      </c>
      <c r="O3" s="7">
        <v>81000014</v>
      </c>
    </row>
    <row r="4" spans="1:15" x14ac:dyDescent="0.25">
      <c r="A4" s="105">
        <f>'PADRÃO CBHPO'!A4</f>
        <v>0</v>
      </c>
      <c r="B4" s="92" t="str">
        <f>'PADRÃO CBHPO'!B4</f>
        <v>1-Diagnost</v>
      </c>
      <c r="C4" s="92" t="str">
        <f>'PADRÃO CBHPO'!C4</f>
        <v xml:space="preserve">Consulta odontológica </v>
      </c>
      <c r="D4" s="93">
        <f>'PADRÃO CBHPO'!D4</f>
        <v>2020</v>
      </c>
      <c r="E4" s="94">
        <f>'PADRÃO CBHPO'!E4</f>
        <v>100</v>
      </c>
      <c r="F4" s="95" t="str">
        <f t="shared" ref="F4:F32" si="0">SUBSTITUTE(IF(M4&lt;&gt;0,(M4 - I4 - IF(L4&lt;&gt;"Percentual",(E4*L4/100)))/E4,0),".",",")</f>
        <v>0</v>
      </c>
      <c r="G4" s="96">
        <f>SUBSTITUTE(F4,".",",")/'PADRÃO CBHPO'!$F$1</f>
        <v>0</v>
      </c>
      <c r="H4" s="97">
        <f>'PADRÃO CBHPO'!G4</f>
        <v>10</v>
      </c>
      <c r="I4" s="98">
        <f t="shared" ref="I4:I66" si="1">H4*SUBSTITUTE($I$1,".",",")</f>
        <v>5</v>
      </c>
      <c r="J4" s="97" t="str">
        <f>'PADRÃO CBHPO'!I4</f>
        <v>N/A</v>
      </c>
      <c r="K4" s="97" t="str">
        <f>'PADRÃO CBHPO'!J4</f>
        <v>N/A</v>
      </c>
      <c r="L4" s="145" t="str">
        <f>'PADRÃO CBHPO'!K4</f>
        <v>Percentual</v>
      </c>
      <c r="M4" s="152">
        <v>0</v>
      </c>
      <c r="N4" s="159">
        <f>'PADRÃO CBHPO'!L4</f>
        <v>109</v>
      </c>
      <c r="O4" s="7">
        <v>81000030</v>
      </c>
    </row>
    <row r="5" spans="1:15" x14ac:dyDescent="0.25">
      <c r="A5" s="105">
        <f>'PADRÃO CBHPO'!A5</f>
        <v>0</v>
      </c>
      <c r="B5" s="92" t="str">
        <f>'PADRÃO CBHPO'!B5</f>
        <v>1-Diagnost</v>
      </c>
      <c r="C5" s="92" t="str">
        <f>'PADRÃO CBHPO'!C5</f>
        <v xml:space="preserve">Consulta odontológica inicial </v>
      </c>
      <c r="D5" s="94">
        <f>'PADRÃO CBHPO'!D5</f>
        <v>2020</v>
      </c>
      <c r="E5" s="94">
        <f>'PADRÃO CBHPO'!E5</f>
        <v>100</v>
      </c>
      <c r="F5" s="95" t="str">
        <f t="shared" si="0"/>
        <v>0</v>
      </c>
      <c r="G5" s="96">
        <f>SUBSTITUTE(F5,".",",")/'PADRÃO CBHPO'!$F$1</f>
        <v>0</v>
      </c>
      <c r="H5" s="97">
        <f>'PADRÃO CBHPO'!G5</f>
        <v>10</v>
      </c>
      <c r="I5" s="98">
        <f t="shared" si="1"/>
        <v>5</v>
      </c>
      <c r="J5" s="97" t="str">
        <f>'PADRÃO CBHPO'!I5</f>
        <v>N/A</v>
      </c>
      <c r="K5" s="97" t="str">
        <f>'PADRÃO CBHPO'!J5</f>
        <v>N/A</v>
      </c>
      <c r="L5" s="145" t="str">
        <f>'PADRÃO CBHPO'!K5</f>
        <v>Percentual</v>
      </c>
      <c r="M5" s="152">
        <v>0</v>
      </c>
      <c r="N5" s="159">
        <f>'PADRÃO CBHPO'!L5</f>
        <v>109</v>
      </c>
      <c r="O5" s="7">
        <v>81000065</v>
      </c>
    </row>
    <row r="6" spans="1:15" x14ac:dyDescent="0.25">
      <c r="A6" s="105">
        <f>'PADRÃO CBHPO'!A6</f>
        <v>0</v>
      </c>
      <c r="B6" s="92" t="str">
        <f>'PADRÃO CBHPO'!B6</f>
        <v>1-Diagnost</v>
      </c>
      <c r="C6" s="92" t="str">
        <f>'PADRÃO CBHPO'!C6</f>
        <v xml:space="preserve">Consulta para avaliação técnica: auditoria inicial ou final </v>
      </c>
      <c r="D6" s="94">
        <f>'PADRÃO CBHPO'!D6</f>
        <v>2020</v>
      </c>
      <c r="E6" s="94">
        <f>'PADRÃO CBHPO'!E6</f>
        <v>100</v>
      </c>
      <c r="F6" s="95" t="str">
        <f t="shared" si="0"/>
        <v>0</v>
      </c>
      <c r="G6" s="96">
        <f>SUBSTITUTE(F6,".",",")/'PADRÃO CBHPO'!$F$1</f>
        <v>0</v>
      </c>
      <c r="H6" s="97">
        <f>'PADRÃO CBHPO'!G6</f>
        <v>10</v>
      </c>
      <c r="I6" s="98">
        <f t="shared" si="1"/>
        <v>5</v>
      </c>
      <c r="J6" s="97" t="str">
        <f>'PADRÃO CBHPO'!I6</f>
        <v>N/A</v>
      </c>
      <c r="K6" s="97" t="str">
        <f>'PADRÃO CBHPO'!J6</f>
        <v>N/A</v>
      </c>
      <c r="L6" s="145" t="str">
        <f>'PADRÃO CBHPO'!K6</f>
        <v>Percentual</v>
      </c>
      <c r="M6" s="152">
        <v>0</v>
      </c>
      <c r="N6" s="159">
        <f>'PADRÃO CBHPO'!L6</f>
        <v>109</v>
      </c>
      <c r="O6" s="7">
        <v>81000073</v>
      </c>
    </row>
    <row r="7" spans="1:15" x14ac:dyDescent="0.25">
      <c r="A7" s="105">
        <f>'PADRÃO CBHPO'!A7</f>
        <v>0</v>
      </c>
      <c r="B7" s="92" t="str">
        <f>'PADRÃO CBHPO'!B7</f>
        <v>1-Diagnost</v>
      </c>
      <c r="C7" s="92" t="str">
        <f>'PADRÃO CBHPO'!C7</f>
        <v>Diagnóstico anatomopatológico em citologia esfoliativa da região BMF</v>
      </c>
      <c r="D7" s="94">
        <f>'PADRÃO CBHPO'!D7</f>
        <v>2020</v>
      </c>
      <c r="E7" s="94">
        <f>'PADRÃO CBHPO'!E7</f>
        <v>110</v>
      </c>
      <c r="F7" s="95" t="str">
        <f t="shared" si="0"/>
        <v>0</v>
      </c>
      <c r="G7" s="96">
        <f>SUBSTITUTE(F7,".",",")/'PADRÃO CBHPO'!$F$1</f>
        <v>0</v>
      </c>
      <c r="H7" s="97">
        <f>'PADRÃO CBHPO'!G7</f>
        <v>25</v>
      </c>
      <c r="I7" s="98">
        <f t="shared" si="1"/>
        <v>12.5</v>
      </c>
      <c r="J7" s="97" t="str">
        <f>'PADRÃO CBHPO'!I7</f>
        <v>N/A</v>
      </c>
      <c r="K7" s="97" t="str">
        <f>'PADRÃO CBHPO'!J7</f>
        <v>N/A</v>
      </c>
      <c r="L7" s="145" t="str">
        <f>'PADRÃO CBHPO'!K7</f>
        <v>Percentual</v>
      </c>
      <c r="M7" s="152">
        <v>0</v>
      </c>
      <c r="N7" s="159">
        <f>'PADRÃO CBHPO'!L7</f>
        <v>126.9</v>
      </c>
      <c r="O7" s="7">
        <v>81000111</v>
      </c>
    </row>
    <row r="8" spans="1:15" x14ac:dyDescent="0.25">
      <c r="A8" s="105">
        <f>'PADRÃO CBHPO'!A8</f>
        <v>0</v>
      </c>
      <c r="B8" s="92" t="str">
        <f>'PADRÃO CBHPO'!B8</f>
        <v>1-Diagnost</v>
      </c>
      <c r="C8" s="92" t="str">
        <f>'PADRÃO CBHPO'!C8</f>
        <v>Diagnóstico anatomopatológico em material de biópsia da região BMF</v>
      </c>
      <c r="D8" s="94">
        <f>'PADRÃO CBHPO'!D8</f>
        <v>2020</v>
      </c>
      <c r="E8" s="94">
        <f>'PADRÃO CBHPO'!E8</f>
        <v>110</v>
      </c>
      <c r="F8" s="95" t="str">
        <f t="shared" si="0"/>
        <v>0</v>
      </c>
      <c r="G8" s="96">
        <f>SUBSTITUTE(F8,".",",")/'PADRÃO CBHPO'!$F$1</f>
        <v>0</v>
      </c>
      <c r="H8" s="97">
        <f>'PADRÃO CBHPO'!G8</f>
        <v>25</v>
      </c>
      <c r="I8" s="98">
        <f t="shared" si="1"/>
        <v>12.5</v>
      </c>
      <c r="J8" s="97" t="str">
        <f>'PADRÃO CBHPO'!I8</f>
        <v>N/A</v>
      </c>
      <c r="K8" s="97" t="str">
        <f>'PADRÃO CBHPO'!J8</f>
        <v>N/A</v>
      </c>
      <c r="L8" s="145" t="str">
        <f>'PADRÃO CBHPO'!K8</f>
        <v>Percentual</v>
      </c>
      <c r="M8" s="152">
        <v>0</v>
      </c>
      <c r="N8" s="159">
        <f>'PADRÃO CBHPO'!L8</f>
        <v>126.9</v>
      </c>
      <c r="O8" s="7">
        <v>81000138</v>
      </c>
    </row>
    <row r="9" spans="1:15" x14ac:dyDescent="0.25">
      <c r="A9" s="105">
        <f>'PADRÃO CBHPO'!A9</f>
        <v>0</v>
      </c>
      <c r="B9" s="92" t="str">
        <f>'PADRÃO CBHPO'!B9</f>
        <v>1-Diagnost</v>
      </c>
      <c r="C9" s="92" t="str">
        <f>'PADRÃO CBHPO'!C9</f>
        <v xml:space="preserve">Diagnóstico anatomopatológico em peça cirúrgica da região BMF </v>
      </c>
      <c r="D9" s="94">
        <f>'PADRÃO CBHPO'!D9</f>
        <v>2020</v>
      </c>
      <c r="E9" s="94">
        <f>'PADRÃO CBHPO'!E9</f>
        <v>110</v>
      </c>
      <c r="F9" s="95" t="str">
        <f t="shared" si="0"/>
        <v>0</v>
      </c>
      <c r="G9" s="96">
        <f>SUBSTITUTE(F9,".",",")/'PADRÃO CBHPO'!$F$1</f>
        <v>0</v>
      </c>
      <c r="H9" s="97">
        <f>'PADRÃO CBHPO'!G9</f>
        <v>25</v>
      </c>
      <c r="I9" s="98">
        <f t="shared" si="1"/>
        <v>12.5</v>
      </c>
      <c r="J9" s="97" t="str">
        <f>'PADRÃO CBHPO'!I9</f>
        <v>N/A</v>
      </c>
      <c r="K9" s="97" t="str">
        <f>'PADRÃO CBHPO'!J9</f>
        <v>N/A</v>
      </c>
      <c r="L9" s="145" t="str">
        <f>'PADRÃO CBHPO'!K9</f>
        <v>Percentual</v>
      </c>
      <c r="M9" s="152">
        <v>0</v>
      </c>
      <c r="N9" s="159">
        <f>'PADRÃO CBHPO'!L9</f>
        <v>126.9</v>
      </c>
      <c r="O9" s="7">
        <v>81000154</v>
      </c>
    </row>
    <row r="10" spans="1:15" x14ac:dyDescent="0.25">
      <c r="A10" s="105">
        <f>'PADRÃO CBHPO'!A10</f>
        <v>0</v>
      </c>
      <c r="B10" s="92" t="str">
        <f>'PADRÃO CBHPO'!B10</f>
        <v>1-Diagnost</v>
      </c>
      <c r="C10" s="92" t="str">
        <f>'PADRÃO CBHPO'!C10</f>
        <v>Diagnóstico anatomopatológico em punção da região BMF</v>
      </c>
      <c r="D10" s="94">
        <f>'PADRÃO CBHPO'!D10</f>
        <v>2020</v>
      </c>
      <c r="E10" s="94">
        <f>'PADRÃO CBHPO'!E10</f>
        <v>110</v>
      </c>
      <c r="F10" s="95" t="str">
        <f t="shared" si="0"/>
        <v>0</v>
      </c>
      <c r="G10" s="96">
        <f>SUBSTITUTE(F10,".",",")/'PADRÃO CBHPO'!$F$1</f>
        <v>0</v>
      </c>
      <c r="H10" s="97">
        <f>'PADRÃO CBHPO'!G10</f>
        <v>25</v>
      </c>
      <c r="I10" s="98">
        <f t="shared" si="1"/>
        <v>12.5</v>
      </c>
      <c r="J10" s="97" t="str">
        <f>'PADRÃO CBHPO'!I10</f>
        <v>N/A</v>
      </c>
      <c r="K10" s="97" t="str">
        <f>'PADRÃO CBHPO'!J10</f>
        <v>N/A</v>
      </c>
      <c r="L10" s="145" t="str">
        <f>'PADRÃO CBHPO'!K10</f>
        <v>Percentual</v>
      </c>
      <c r="M10" s="152">
        <v>0</v>
      </c>
      <c r="N10" s="159">
        <f>'PADRÃO CBHPO'!L10</f>
        <v>126.9</v>
      </c>
      <c r="O10" s="7">
        <v>81000170</v>
      </c>
    </row>
    <row r="11" spans="1:15" x14ac:dyDescent="0.25">
      <c r="A11" s="105">
        <f>'PADRÃO CBHPO'!A11</f>
        <v>0</v>
      </c>
      <c r="B11" s="92" t="str">
        <f>'PADRÃO CBHPO'!B11</f>
        <v>1-Diagnost</v>
      </c>
      <c r="C11" s="92" t="str">
        <f>'PADRÃO CBHPO'!C11</f>
        <v>Diagnóstico e planejamento para tratamento odontológico</v>
      </c>
      <c r="D11" s="94">
        <f>'PADRÃO CBHPO'!D11</f>
        <v>2020</v>
      </c>
      <c r="E11" s="94">
        <f>'PADRÃO CBHPO'!E11</f>
        <v>200</v>
      </c>
      <c r="F11" s="95" t="str">
        <f t="shared" si="0"/>
        <v>0</v>
      </c>
      <c r="G11" s="96">
        <f>SUBSTITUTE(F11,".",",")/'PADRÃO CBHPO'!$F$1</f>
        <v>0</v>
      </c>
      <c r="H11" s="97">
        <f>'PADRÃO CBHPO'!G11</f>
        <v>20</v>
      </c>
      <c r="I11" s="98">
        <f t="shared" si="1"/>
        <v>10</v>
      </c>
      <c r="J11" s="97" t="str">
        <f>'PADRÃO CBHPO'!I11</f>
        <v>N/A</v>
      </c>
      <c r="K11" s="97" t="str">
        <f>'PADRÃO CBHPO'!J11</f>
        <v>N/A</v>
      </c>
      <c r="L11" s="145" t="str">
        <f>'PADRÃO CBHPO'!K11</f>
        <v>Percentual</v>
      </c>
      <c r="M11" s="152">
        <v>0</v>
      </c>
      <c r="N11" s="159">
        <f>'PADRÃO CBHPO'!L11</f>
        <v>218</v>
      </c>
      <c r="O11" s="7">
        <v>81000189</v>
      </c>
    </row>
    <row r="12" spans="1:15" x14ac:dyDescent="0.25">
      <c r="A12" s="105">
        <f>'PADRÃO CBHPO'!A12</f>
        <v>0</v>
      </c>
      <c r="B12" s="92" t="str">
        <f>'PADRÃO CBHPO'!B12</f>
        <v>1-Diagnost</v>
      </c>
      <c r="C12" s="92" t="str">
        <f>'PADRÃO CBHPO'!C12</f>
        <v>Diagnóstico e tratamento da halitose - por sessão</v>
      </c>
      <c r="D12" s="94">
        <f>'PADRÃO CBHPO'!D12</f>
        <v>2020</v>
      </c>
      <c r="E12" s="94">
        <f>'PADRÃO CBHPO'!E12</f>
        <v>150</v>
      </c>
      <c r="F12" s="95" t="str">
        <f t="shared" si="0"/>
        <v>0</v>
      </c>
      <c r="G12" s="96">
        <f>SUBSTITUTE(F12,".",",")/'PADRÃO CBHPO'!$F$1</f>
        <v>0</v>
      </c>
      <c r="H12" s="97">
        <f>'PADRÃO CBHPO'!G12</f>
        <v>45</v>
      </c>
      <c r="I12" s="98">
        <f t="shared" si="1"/>
        <v>22.5</v>
      </c>
      <c r="J12" s="97" t="str">
        <f>'PADRÃO CBHPO'!I12</f>
        <v>N/A</v>
      </c>
      <c r="K12" s="97" t="str">
        <f>'PADRÃO CBHPO'!J12</f>
        <v>N/A</v>
      </c>
      <c r="L12" s="145" t="str">
        <f>'PADRÃO CBHPO'!K12</f>
        <v>Percentual</v>
      </c>
      <c r="M12" s="152">
        <v>0</v>
      </c>
      <c r="N12" s="159">
        <f>'PADRÃO CBHPO'!L12</f>
        <v>178.5</v>
      </c>
      <c r="O12" s="7">
        <v>81000219</v>
      </c>
    </row>
    <row r="13" spans="1:15" x14ac:dyDescent="0.25">
      <c r="A13" s="105">
        <f>'PADRÃO CBHPO'!A13</f>
        <v>0</v>
      </c>
      <c r="B13" s="92" t="str">
        <f>'PADRÃO CBHPO'!B13</f>
        <v>1-Diagnost</v>
      </c>
      <c r="C13" s="92" t="str">
        <f>'PADRÃO CBHPO'!C13</f>
        <v>Diagnóstico e tratamento de estomatite herpética</v>
      </c>
      <c r="D13" s="94">
        <f>'PADRÃO CBHPO'!D13</f>
        <v>2020</v>
      </c>
      <c r="E13" s="94">
        <f>'PADRÃO CBHPO'!E13</f>
        <v>130</v>
      </c>
      <c r="F13" s="95" t="str">
        <f t="shared" si="0"/>
        <v>0</v>
      </c>
      <c r="G13" s="96">
        <f>SUBSTITUTE(F13,".",",")/'PADRÃO CBHPO'!$F$1</f>
        <v>0</v>
      </c>
      <c r="H13" s="97">
        <f>'PADRÃO CBHPO'!G13</f>
        <v>20</v>
      </c>
      <c r="I13" s="98">
        <f t="shared" si="1"/>
        <v>10</v>
      </c>
      <c r="J13" s="97" t="str">
        <f>'PADRÃO CBHPO'!I13</f>
        <v>N/A</v>
      </c>
      <c r="K13" s="97" t="str">
        <f>'PADRÃO CBHPO'!J13</f>
        <v>N/A</v>
      </c>
      <c r="L13" s="145" t="str">
        <f>'PADRÃO CBHPO'!K13</f>
        <v>Percentual</v>
      </c>
      <c r="M13" s="152">
        <v>0</v>
      </c>
      <c r="N13" s="159">
        <f>'PADRÃO CBHPO'!L13</f>
        <v>145.20000000000002</v>
      </c>
      <c r="O13" s="7">
        <v>81000197</v>
      </c>
    </row>
    <row r="14" spans="1:15" x14ac:dyDescent="0.25">
      <c r="A14" s="105">
        <f>'PADRÃO CBHPO'!A14</f>
        <v>0</v>
      </c>
      <c r="B14" s="92" t="str">
        <f>'PADRÃO CBHPO'!B14</f>
        <v>1-Diagnost</v>
      </c>
      <c r="C14" s="92" t="str">
        <f>'PADRÃO CBHPO'!C14</f>
        <v>Diagnóstico e tratamento de estomatite por candidose</v>
      </c>
      <c r="D14" s="94">
        <f>'PADRÃO CBHPO'!D14</f>
        <v>2020</v>
      </c>
      <c r="E14" s="94">
        <f>'PADRÃO CBHPO'!E14</f>
        <v>130</v>
      </c>
      <c r="F14" s="95" t="str">
        <f t="shared" si="0"/>
        <v>0</v>
      </c>
      <c r="G14" s="96">
        <f>SUBSTITUTE(F14,".",",")/'PADRÃO CBHPO'!$F$1</f>
        <v>0</v>
      </c>
      <c r="H14" s="97">
        <f>'PADRÃO CBHPO'!G14</f>
        <v>20</v>
      </c>
      <c r="I14" s="98">
        <f t="shared" si="1"/>
        <v>10</v>
      </c>
      <c r="J14" s="97" t="str">
        <f>'PADRÃO CBHPO'!I14</f>
        <v>N/A</v>
      </c>
      <c r="K14" s="97" t="str">
        <f>'PADRÃO CBHPO'!J14</f>
        <v>N/A</v>
      </c>
      <c r="L14" s="145" t="str">
        <f>'PADRÃO CBHPO'!K14</f>
        <v>Percentual</v>
      </c>
      <c r="M14" s="152">
        <v>0</v>
      </c>
      <c r="N14" s="159">
        <f>'PADRÃO CBHPO'!L14</f>
        <v>145.20000000000002</v>
      </c>
      <c r="O14" s="7">
        <v>81000200</v>
      </c>
    </row>
    <row r="15" spans="1:15" x14ac:dyDescent="0.25">
      <c r="A15" s="105">
        <f>'PADRÃO CBHPO'!A15</f>
        <v>0</v>
      </c>
      <c r="B15" s="92" t="str">
        <f>'PADRÃO CBHPO'!B15</f>
        <v>1-Diagnost</v>
      </c>
      <c r="C15" s="92" t="str">
        <f>'PADRÃO CBHPO'!C15</f>
        <v>Diagnóstico e tratamento de xerostomia</v>
      </c>
      <c r="D15" s="94">
        <f>'PADRÃO CBHPO'!D15</f>
        <v>2020</v>
      </c>
      <c r="E15" s="94">
        <f>'PADRÃO CBHPO'!E15</f>
        <v>130</v>
      </c>
      <c r="F15" s="95" t="str">
        <f t="shared" si="0"/>
        <v>0</v>
      </c>
      <c r="G15" s="96">
        <f>SUBSTITUTE(F15,".",",")/'PADRÃO CBHPO'!$F$1</f>
        <v>0</v>
      </c>
      <c r="H15" s="97">
        <f>'PADRÃO CBHPO'!G15</f>
        <v>20</v>
      </c>
      <c r="I15" s="98">
        <f t="shared" si="1"/>
        <v>10</v>
      </c>
      <c r="J15" s="97" t="str">
        <f>'PADRÃO CBHPO'!I15</f>
        <v>N/A</v>
      </c>
      <c r="K15" s="97" t="str">
        <f>'PADRÃO CBHPO'!J15</f>
        <v>N/A</v>
      </c>
      <c r="L15" s="145" t="str">
        <f>'PADRÃO CBHPO'!K15</f>
        <v>Percentual</v>
      </c>
      <c r="M15" s="152">
        <v>0</v>
      </c>
      <c r="N15" s="159">
        <f>'PADRÃO CBHPO'!L15</f>
        <v>145.20000000000002</v>
      </c>
      <c r="O15" s="7">
        <v>81000235</v>
      </c>
    </row>
    <row r="16" spans="1:15" x14ac:dyDescent="0.25">
      <c r="A16" s="105">
        <f>'PADRÃO CBHPO'!A16</f>
        <v>0</v>
      </c>
      <c r="B16" s="92" t="str">
        <f>'PADRÃO CBHPO'!B16</f>
        <v>1-Diagnost</v>
      </c>
      <c r="C16" s="92" t="str">
        <f>'PADRÃO CBHPO'!C16</f>
        <v>Diagnóstico por meio de enceramento - por arcada</v>
      </c>
      <c r="D16" s="94">
        <f>'PADRÃO CBHPO'!D16</f>
        <v>2020</v>
      </c>
      <c r="E16" s="94">
        <f>'PADRÃO CBHPO'!E16</f>
        <v>120</v>
      </c>
      <c r="F16" s="95" t="str">
        <f t="shared" si="0"/>
        <v>0</v>
      </c>
      <c r="G16" s="96">
        <f>SUBSTITUTE(F16,".",",")/'PADRÃO CBHPO'!$F$1</f>
        <v>0</v>
      </c>
      <c r="H16" s="97">
        <f>'PADRÃO CBHPO'!G16</f>
        <v>20</v>
      </c>
      <c r="I16" s="98">
        <f t="shared" si="1"/>
        <v>10</v>
      </c>
      <c r="J16" s="97" t="str">
        <f>'PADRÃO CBHPO'!I16</f>
        <v>Negoc.</v>
      </c>
      <c r="K16" s="97" t="str">
        <f>'PADRÃO CBHPO'!J16</f>
        <v>Negoc.</v>
      </c>
      <c r="L16" s="145" t="str">
        <f>'PADRÃO CBHPO'!K16</f>
        <v>Percentual</v>
      </c>
      <c r="M16" s="152">
        <v>0</v>
      </c>
      <c r="N16" s="159">
        <f>'PADRÃO CBHPO'!L16</f>
        <v>134.80000000000001</v>
      </c>
      <c r="O16" s="7">
        <v>81000243</v>
      </c>
    </row>
    <row r="17" spans="1:15" x14ac:dyDescent="0.25">
      <c r="A17" s="105">
        <f>'PADRÃO CBHPO'!A17</f>
        <v>0</v>
      </c>
      <c r="B17" s="92" t="str">
        <f>'PADRÃO CBHPO'!B17</f>
        <v>1-Diagnost</v>
      </c>
      <c r="C17" s="92" t="str">
        <f>'PADRÃO CBHPO'!C17</f>
        <v>Diagnóstico por meio de procedimentos laboratoriais</v>
      </c>
      <c r="D17" s="94">
        <f>'PADRÃO CBHPO'!D17</f>
        <v>2020</v>
      </c>
      <c r="E17" s="94">
        <f>'PADRÃO CBHPO'!E17</f>
        <v>110</v>
      </c>
      <c r="F17" s="95" t="str">
        <f t="shared" si="0"/>
        <v>0</v>
      </c>
      <c r="G17" s="96">
        <f>SUBSTITUTE(F17,".",",")/'PADRÃO CBHPO'!$F$1</f>
        <v>0</v>
      </c>
      <c r="H17" s="97">
        <f>'PADRÃO CBHPO'!G17</f>
        <v>25</v>
      </c>
      <c r="I17" s="98">
        <f t="shared" si="1"/>
        <v>12.5</v>
      </c>
      <c r="J17" s="97" t="str">
        <f>'PADRÃO CBHPO'!I17</f>
        <v>N/A</v>
      </c>
      <c r="K17" s="97" t="str">
        <f>'PADRÃO CBHPO'!J17</f>
        <v>N/A</v>
      </c>
      <c r="L17" s="145" t="str">
        <f>'PADRÃO CBHPO'!K17</f>
        <v>Percentual</v>
      </c>
      <c r="M17" s="152">
        <v>0</v>
      </c>
      <c r="N17" s="159">
        <f>'PADRÃO CBHPO'!L17</f>
        <v>126.9</v>
      </c>
      <c r="O17" s="7">
        <v>81000260</v>
      </c>
    </row>
    <row r="18" spans="1:15" x14ac:dyDescent="0.25">
      <c r="A18" s="105">
        <f>'PADRÃO CBHPO'!A18</f>
        <v>0</v>
      </c>
      <c r="B18" s="92" t="str">
        <f>'PADRÃO CBHPO'!B18</f>
        <v>1-Diagnost</v>
      </c>
      <c r="C18" s="92" t="str">
        <f>'PADRÃO CBHPO'!C18</f>
        <v xml:space="preserve">Fotografia - unidade </v>
      </c>
      <c r="D18" s="94">
        <f>'PADRÃO CBHPO'!D18</f>
        <v>2020</v>
      </c>
      <c r="E18" s="94">
        <f>'PADRÃO CBHPO'!E18</f>
        <v>10</v>
      </c>
      <c r="F18" s="95" t="str">
        <f t="shared" si="0"/>
        <v>0</v>
      </c>
      <c r="G18" s="96">
        <f>SUBSTITUTE(F18,".",",")/'PADRÃO CBHPO'!$F$1</f>
        <v>0</v>
      </c>
      <c r="H18" s="97">
        <f>'PADRÃO CBHPO'!G18</f>
        <v>5</v>
      </c>
      <c r="I18" s="98">
        <f t="shared" si="1"/>
        <v>2.5</v>
      </c>
      <c r="J18" s="97" t="str">
        <f>'PADRÃO CBHPO'!I18</f>
        <v>N/A</v>
      </c>
      <c r="K18" s="97" t="str">
        <f>'PADRÃO CBHPO'!J18</f>
        <v>N/A</v>
      </c>
      <c r="L18" s="145" t="str">
        <f>'PADRÃO CBHPO'!K18</f>
        <v>Percentual</v>
      </c>
      <c r="M18" s="152">
        <v>0</v>
      </c>
      <c r="N18" s="159">
        <f>'PADRÃO CBHPO'!L18</f>
        <v>12.9</v>
      </c>
      <c r="O18" s="7">
        <v>81000278</v>
      </c>
    </row>
    <row r="19" spans="1:15" x14ac:dyDescent="0.25">
      <c r="A19" s="105">
        <f>'PADRÃO CBHPO'!A19</f>
        <v>0</v>
      </c>
      <c r="B19" s="92" t="str">
        <f>'PADRÃO CBHPO'!B19</f>
        <v>1-Diagnost</v>
      </c>
      <c r="C19" s="92" t="str">
        <f>'PADRÃO CBHPO'!C19</f>
        <v>Modelos ortodônticos - par</v>
      </c>
      <c r="D19" s="94">
        <f>'PADRÃO CBHPO'!D19</f>
        <v>2020</v>
      </c>
      <c r="E19" s="94">
        <f>'PADRÃO CBHPO'!E19</f>
        <v>40</v>
      </c>
      <c r="F19" s="95" t="str">
        <f t="shared" si="0"/>
        <v>0</v>
      </c>
      <c r="G19" s="96">
        <f>SUBSTITUTE(F19,".",",")/'PADRÃO CBHPO'!$F$1</f>
        <v>0</v>
      </c>
      <c r="H19" s="97">
        <f>'PADRÃO CBHPO'!G19</f>
        <v>25</v>
      </c>
      <c r="I19" s="98">
        <f t="shared" si="1"/>
        <v>12.5</v>
      </c>
      <c r="J19" s="97" t="str">
        <f>'PADRÃO CBHPO'!I19</f>
        <v>N/A</v>
      </c>
      <c r="K19" s="97" t="str">
        <f>'PADRÃO CBHPO'!J19</f>
        <v>N/A</v>
      </c>
      <c r="L19" s="145" t="str">
        <f>'PADRÃO CBHPO'!K19</f>
        <v>Percentual</v>
      </c>
      <c r="M19" s="152">
        <v>0</v>
      </c>
      <c r="N19" s="159">
        <f>'PADRÃO CBHPO'!L19</f>
        <v>54.1</v>
      </c>
      <c r="O19" s="7">
        <v>81000308</v>
      </c>
    </row>
    <row r="20" spans="1:15" x14ac:dyDescent="0.25">
      <c r="A20" s="105">
        <f>'PADRÃO CBHPO'!A20</f>
        <v>0</v>
      </c>
      <c r="B20" s="92" t="str">
        <f>'PADRÃO CBHPO'!B20</f>
        <v>1-Diagnost</v>
      </c>
      <c r="C20" s="92" t="str">
        <f>'PADRÃO CBHPO'!C20</f>
        <v xml:space="preserve">Radiografia da ATM - série completa </v>
      </c>
      <c r="D20" s="94">
        <f>'PADRÃO CBHPO'!D20</f>
        <v>2020</v>
      </c>
      <c r="E20" s="94">
        <f>'PADRÃO CBHPO'!E20</f>
        <v>60</v>
      </c>
      <c r="F20" s="95" t="str">
        <f t="shared" si="0"/>
        <v>0</v>
      </c>
      <c r="G20" s="96">
        <f>SUBSTITUTE(F20,".",",")/'PADRÃO CBHPO'!$F$1</f>
        <v>0</v>
      </c>
      <c r="H20" s="97">
        <f>'PADRÃO CBHPO'!G20</f>
        <v>23</v>
      </c>
      <c r="I20" s="98">
        <f t="shared" si="1"/>
        <v>11.5</v>
      </c>
      <c r="J20" s="97" t="str">
        <f>'PADRÃO CBHPO'!I20</f>
        <v>N/A</v>
      </c>
      <c r="K20" s="97" t="str">
        <f>'PADRÃO CBHPO'!J20</f>
        <v>N/A</v>
      </c>
      <c r="L20" s="145" t="str">
        <f>'PADRÃO CBHPO'!K20</f>
        <v>Percentual</v>
      </c>
      <c r="M20" s="152">
        <v>0</v>
      </c>
      <c r="N20" s="159">
        <f>'PADRÃO CBHPO'!L20</f>
        <v>73.900000000000006</v>
      </c>
      <c r="O20" s="7">
        <v>81000340</v>
      </c>
    </row>
    <row r="21" spans="1:15" x14ac:dyDescent="0.25">
      <c r="A21" s="105">
        <f>'PADRÃO CBHPO'!A21</f>
        <v>0</v>
      </c>
      <c r="B21" s="92" t="str">
        <f>'PADRÃO CBHPO'!B21</f>
        <v>1-Diagnost</v>
      </c>
      <c r="C21" s="92" t="str">
        <f>'PADRÃO CBHPO'!C21</f>
        <v xml:space="preserve">Radiografia da mão e punho - carpal  </v>
      </c>
      <c r="D21" s="94">
        <f>'PADRÃO CBHPO'!D21</f>
        <v>2020</v>
      </c>
      <c r="E21" s="94">
        <f>'PADRÃO CBHPO'!E21</f>
        <v>50</v>
      </c>
      <c r="F21" s="95" t="str">
        <f t="shared" si="0"/>
        <v>0</v>
      </c>
      <c r="G21" s="96">
        <f>SUBSTITUTE(F21,".",",")/'PADRÃO CBHPO'!$F$1</f>
        <v>0</v>
      </c>
      <c r="H21" s="97">
        <f>'PADRÃO CBHPO'!G21</f>
        <v>26</v>
      </c>
      <c r="I21" s="98">
        <f t="shared" si="1"/>
        <v>13</v>
      </c>
      <c r="J21" s="97" t="str">
        <f>'PADRÃO CBHPO'!I21</f>
        <v>N/A</v>
      </c>
      <c r="K21" s="97" t="str">
        <f>'PADRÃO CBHPO'!J21</f>
        <v>N/A</v>
      </c>
      <c r="L21" s="145" t="str">
        <f>'PADRÃO CBHPO'!K21</f>
        <v>Percentual</v>
      </c>
      <c r="M21" s="152">
        <v>0</v>
      </c>
      <c r="N21" s="159">
        <f>'PADRÃO CBHPO'!L21</f>
        <v>65</v>
      </c>
      <c r="O21" s="7">
        <v>81000367</v>
      </c>
    </row>
    <row r="22" spans="1:15" x14ac:dyDescent="0.25">
      <c r="A22" s="105">
        <f>'PADRÃO CBHPO'!A22</f>
        <v>0</v>
      </c>
      <c r="B22" s="92" t="str">
        <f>'PADRÃO CBHPO'!B22</f>
        <v>1-Diagnost</v>
      </c>
      <c r="C22" s="92" t="str">
        <f>'PADRÃO CBHPO'!C22</f>
        <v>Radiografia interproximal - bite-wing</v>
      </c>
      <c r="D22" s="94">
        <f>'PADRÃO CBHPO'!D22</f>
        <v>2020</v>
      </c>
      <c r="E22" s="94">
        <f>'PADRÃO CBHPO'!E22</f>
        <v>16</v>
      </c>
      <c r="F22" s="95" t="str">
        <f t="shared" si="0"/>
        <v>0</v>
      </c>
      <c r="G22" s="96">
        <f>SUBSTITUTE(F22,".",",")/'PADRÃO CBHPO'!$F$1</f>
        <v>0</v>
      </c>
      <c r="H22" s="97">
        <f>'PADRÃO CBHPO'!G22</f>
        <v>5</v>
      </c>
      <c r="I22" s="98">
        <f t="shared" si="1"/>
        <v>2.5</v>
      </c>
      <c r="J22" s="97" t="str">
        <f>'PADRÃO CBHPO'!I22</f>
        <v>N/A</v>
      </c>
      <c r="K22" s="97" t="str">
        <f>'PADRÃO CBHPO'!J22</f>
        <v>N/A</v>
      </c>
      <c r="L22" s="145" t="str">
        <f>'PADRÃO CBHPO'!K22</f>
        <v>Percentual</v>
      </c>
      <c r="M22" s="152">
        <v>0</v>
      </c>
      <c r="N22" s="159">
        <f>'PADRÃO CBHPO'!L22</f>
        <v>19.14</v>
      </c>
      <c r="O22" s="7">
        <v>81000375</v>
      </c>
    </row>
    <row r="23" spans="1:15" x14ac:dyDescent="0.25">
      <c r="A23" s="105">
        <f>'PADRÃO CBHPO'!A23</f>
        <v>0</v>
      </c>
      <c r="B23" s="92" t="str">
        <f>'PADRÃO CBHPO'!B23</f>
        <v>1-Diagnost</v>
      </c>
      <c r="C23" s="92" t="str">
        <f>'PADRÃO CBHPO'!C23</f>
        <v xml:space="preserve">Radiografia oclusal  </v>
      </c>
      <c r="D23" s="94">
        <f>'PADRÃO CBHPO'!D23</f>
        <v>2020</v>
      </c>
      <c r="E23" s="94">
        <f>'PADRÃO CBHPO'!E23</f>
        <v>40</v>
      </c>
      <c r="F23" s="95" t="str">
        <f t="shared" si="0"/>
        <v>0</v>
      </c>
      <c r="G23" s="96">
        <f>SUBSTITUTE(F23,".",",")/'PADRÃO CBHPO'!$F$1</f>
        <v>0</v>
      </c>
      <c r="H23" s="97">
        <f>'PADRÃO CBHPO'!G23</f>
        <v>11</v>
      </c>
      <c r="I23" s="98">
        <f t="shared" si="1"/>
        <v>5.5</v>
      </c>
      <c r="J23" s="97" t="str">
        <f>'PADRÃO CBHPO'!I23</f>
        <v>N/A</v>
      </c>
      <c r="K23" s="97" t="str">
        <f>'PADRÃO CBHPO'!J23</f>
        <v>N/A</v>
      </c>
      <c r="L23" s="145" t="str">
        <f>'PADRÃO CBHPO'!K23</f>
        <v>Percentual</v>
      </c>
      <c r="M23" s="152">
        <v>0</v>
      </c>
      <c r="N23" s="159">
        <f>'PADRÃO CBHPO'!L23</f>
        <v>47.1</v>
      </c>
      <c r="O23" s="7">
        <v>81000383</v>
      </c>
    </row>
    <row r="24" spans="1:15" x14ac:dyDescent="0.25">
      <c r="A24" s="105">
        <f>'PADRÃO CBHPO'!A24</f>
        <v>0</v>
      </c>
      <c r="B24" s="92" t="str">
        <f>'PADRÃO CBHPO'!B24</f>
        <v>1-Diagnost</v>
      </c>
      <c r="C24" s="92" t="str">
        <f>'PADRÃO CBHPO'!C24</f>
        <v xml:space="preserve">Radiografia panorâmica </v>
      </c>
      <c r="D24" s="94">
        <f>'PADRÃO CBHPO'!D24</f>
        <v>2020</v>
      </c>
      <c r="E24" s="94">
        <f>'PADRÃO CBHPO'!E24</f>
        <v>60</v>
      </c>
      <c r="F24" s="95" t="str">
        <f t="shared" si="0"/>
        <v>0</v>
      </c>
      <c r="G24" s="96">
        <f>SUBSTITUTE(F24,".",",")/'PADRÃO CBHPO'!$F$1</f>
        <v>0</v>
      </c>
      <c r="H24" s="97">
        <f>'PADRÃO CBHPO'!G24</f>
        <v>21</v>
      </c>
      <c r="I24" s="98">
        <f t="shared" si="1"/>
        <v>10.5</v>
      </c>
      <c r="J24" s="97" t="str">
        <f>'PADRÃO CBHPO'!I24</f>
        <v>N/A</v>
      </c>
      <c r="K24" s="97" t="str">
        <f>'PADRÃO CBHPO'!J24</f>
        <v>N/A</v>
      </c>
      <c r="L24" s="145" t="str">
        <f>'PADRÃO CBHPO'!K24</f>
        <v>Percentual</v>
      </c>
      <c r="M24" s="152">
        <v>0</v>
      </c>
      <c r="N24" s="159">
        <f>'PADRÃO CBHPO'!L24</f>
        <v>72.900000000000006</v>
      </c>
      <c r="O24" s="168"/>
    </row>
    <row r="25" spans="1:15" x14ac:dyDescent="0.25">
      <c r="A25" s="105">
        <f>'PADRÃO CBHPO'!A25</f>
        <v>0</v>
      </c>
      <c r="B25" s="92" t="str">
        <f>'PADRÃO CBHPO'!B25</f>
        <v>1-Diagnost</v>
      </c>
      <c r="C25" s="92" t="str">
        <f>'PADRÃO CBHPO'!C25</f>
        <v xml:space="preserve">Radiografia periapical </v>
      </c>
      <c r="D25" s="94">
        <f>'PADRÃO CBHPO'!D25</f>
        <v>2020</v>
      </c>
      <c r="E25" s="94">
        <f>'PADRÃO CBHPO'!E25</f>
        <v>16</v>
      </c>
      <c r="F25" s="95" t="str">
        <f t="shared" si="0"/>
        <v>0</v>
      </c>
      <c r="G25" s="96">
        <f>SUBSTITUTE(F25,".",",")/'PADRÃO CBHPO'!$F$1</f>
        <v>0</v>
      </c>
      <c r="H25" s="97">
        <f>'PADRÃO CBHPO'!G25</f>
        <v>5</v>
      </c>
      <c r="I25" s="98">
        <f t="shared" si="1"/>
        <v>2.5</v>
      </c>
      <c r="J25" s="97" t="str">
        <f>'PADRÃO CBHPO'!I25</f>
        <v>N/A</v>
      </c>
      <c r="K25" s="97" t="str">
        <f>'PADRÃO CBHPO'!J25</f>
        <v>N/A</v>
      </c>
      <c r="L25" s="145" t="str">
        <f>'PADRÃO CBHPO'!K25</f>
        <v>Percentual</v>
      </c>
      <c r="M25" s="152">
        <v>0</v>
      </c>
      <c r="N25" s="159">
        <f>'PADRÃO CBHPO'!L25</f>
        <v>19.14</v>
      </c>
      <c r="O25" s="7">
        <v>81000421</v>
      </c>
    </row>
    <row r="26" spans="1:15" x14ac:dyDescent="0.25">
      <c r="A26" s="105">
        <f>'PADRÃO CBHPO'!A26</f>
        <v>0</v>
      </c>
      <c r="B26" s="92" t="str">
        <f>'PADRÃO CBHPO'!B26</f>
        <v>1-Diagnost</v>
      </c>
      <c r="C26" s="92" t="str">
        <f>'PADRÃO CBHPO'!C26</f>
        <v>Radiografia ânterio-posterior da região BMF</v>
      </c>
      <c r="D26" s="94">
        <f>'PADRÃO CBHPO'!D26</f>
        <v>2020</v>
      </c>
      <c r="E26" s="94">
        <f>'PADRÃO CBHPO'!E26</f>
        <v>60</v>
      </c>
      <c r="F26" s="95" t="str">
        <f t="shared" si="0"/>
        <v>0</v>
      </c>
      <c r="G26" s="96">
        <f>SUBSTITUTE(F26,".",",")/'PADRÃO CBHPO'!$F$1</f>
        <v>0</v>
      </c>
      <c r="H26" s="97">
        <f>'PADRÃO CBHPO'!G26</f>
        <v>23</v>
      </c>
      <c r="I26" s="98">
        <f t="shared" si="1"/>
        <v>11.5</v>
      </c>
      <c r="J26" s="97" t="str">
        <f>'PADRÃO CBHPO'!I26</f>
        <v>N/A</v>
      </c>
      <c r="K26" s="97" t="str">
        <f>'PADRÃO CBHPO'!J26</f>
        <v>N/A</v>
      </c>
      <c r="L26" s="145" t="str">
        <f>'PADRÃO CBHPO'!K26</f>
        <v>Percentual</v>
      </c>
      <c r="M26" s="152">
        <v>0</v>
      </c>
      <c r="N26" s="159">
        <f>'PADRÃO CBHPO'!L26</f>
        <v>73.900000000000006</v>
      </c>
      <c r="O26" s="168"/>
    </row>
    <row r="27" spans="1:15" x14ac:dyDescent="0.25">
      <c r="A27" s="105">
        <f>'PADRÃO CBHPO'!A27</f>
        <v>0</v>
      </c>
      <c r="B27" s="92" t="str">
        <f>'PADRÃO CBHPO'!B27</f>
        <v>1-Diagnost</v>
      </c>
      <c r="C27" s="92" t="str">
        <f>'PADRÃO CBHPO'!C27</f>
        <v>Radiografia póstero-anterior da região BMF</v>
      </c>
      <c r="D27" s="94">
        <f>'PADRÃO CBHPO'!D27</f>
        <v>2020</v>
      </c>
      <c r="E27" s="94">
        <f>'PADRÃO CBHPO'!E27</f>
        <v>60</v>
      </c>
      <c r="F27" s="95" t="str">
        <f t="shared" si="0"/>
        <v>0</v>
      </c>
      <c r="G27" s="96">
        <f>SUBSTITUTE(F27,".",",")/'PADRÃO CBHPO'!$F$1</f>
        <v>0</v>
      </c>
      <c r="H27" s="97">
        <f>'PADRÃO CBHPO'!G27</f>
        <v>23</v>
      </c>
      <c r="I27" s="98">
        <f t="shared" si="1"/>
        <v>11.5</v>
      </c>
      <c r="J27" s="97" t="str">
        <f>'PADRÃO CBHPO'!I27</f>
        <v>N/A</v>
      </c>
      <c r="K27" s="97" t="str">
        <f>'PADRÃO CBHPO'!J27</f>
        <v>N/A</v>
      </c>
      <c r="L27" s="145" t="str">
        <f>'PADRÃO CBHPO'!K27</f>
        <v>Percentual</v>
      </c>
      <c r="M27" s="152">
        <v>0</v>
      </c>
      <c r="N27" s="159">
        <f>'PADRÃO CBHPO'!L27</f>
        <v>73.900000000000006</v>
      </c>
      <c r="O27" s="168"/>
    </row>
    <row r="28" spans="1:15" x14ac:dyDescent="0.25">
      <c r="A28" s="105">
        <f>'PADRÃO CBHPO'!A28</f>
        <v>0</v>
      </c>
      <c r="B28" s="92" t="str">
        <f>'PADRÃO CBHPO'!B28</f>
        <v>1-Diagnost</v>
      </c>
      <c r="C28" s="92" t="str">
        <f>'PADRÃO CBHPO'!C28</f>
        <v xml:space="preserve">Slides - unidade </v>
      </c>
      <c r="D28" s="94">
        <f>'PADRÃO CBHPO'!D28</f>
        <v>2020</v>
      </c>
      <c r="E28" s="94">
        <f>'PADRÃO CBHPO'!E28</f>
        <v>10</v>
      </c>
      <c r="F28" s="95" t="str">
        <f t="shared" si="0"/>
        <v>0</v>
      </c>
      <c r="G28" s="96">
        <f>SUBSTITUTE(F28,".",",")/'PADRÃO CBHPO'!$F$1</f>
        <v>0</v>
      </c>
      <c r="H28" s="97">
        <f>'PADRÃO CBHPO'!G28</f>
        <v>5</v>
      </c>
      <c r="I28" s="98">
        <f t="shared" si="1"/>
        <v>2.5</v>
      </c>
      <c r="J28" s="97" t="str">
        <f>'PADRÃO CBHPO'!I28</f>
        <v>N/A</v>
      </c>
      <c r="K28" s="97" t="str">
        <f>'PADRÃO CBHPO'!J28</f>
        <v>N/A</v>
      </c>
      <c r="L28" s="145" t="str">
        <f>'PADRÃO CBHPO'!K28</f>
        <v>Percentual</v>
      </c>
      <c r="M28" s="152">
        <v>0</v>
      </c>
      <c r="N28" s="159">
        <f>'PADRÃO CBHPO'!L28</f>
        <v>12.9</v>
      </c>
      <c r="O28" s="7">
        <v>81000456</v>
      </c>
    </row>
    <row r="29" spans="1:15" x14ac:dyDescent="0.25">
      <c r="A29" s="105">
        <f>'PADRÃO CBHPO'!A29</f>
        <v>0</v>
      </c>
      <c r="B29" s="92" t="str">
        <f>'PADRÃO CBHPO'!B29</f>
        <v>1-Diagnost</v>
      </c>
      <c r="C29" s="92" t="str">
        <f>'PADRÃO CBHPO'!C29</f>
        <v xml:space="preserve">Telerradiografia com traçado computadorizado </v>
      </c>
      <c r="D29" s="94">
        <f>'PADRÃO CBHPO'!D29</f>
        <v>2020</v>
      </c>
      <c r="E29" s="94">
        <f>'PADRÃO CBHPO'!E29</f>
        <v>60</v>
      </c>
      <c r="F29" s="95" t="str">
        <f t="shared" si="0"/>
        <v>0</v>
      </c>
      <c r="G29" s="96">
        <f>SUBSTITUTE(F29,".",",")/'PADRÃO CBHPO'!$F$1</f>
        <v>0</v>
      </c>
      <c r="H29" s="97">
        <f>'PADRÃO CBHPO'!G29</f>
        <v>29</v>
      </c>
      <c r="I29" s="98">
        <f t="shared" si="1"/>
        <v>14.5</v>
      </c>
      <c r="J29" s="97" t="str">
        <f>'PADRÃO CBHPO'!I29</f>
        <v>N/A</v>
      </c>
      <c r="K29" s="97" t="str">
        <f>'PADRÃO CBHPO'!J29</f>
        <v>N/A</v>
      </c>
      <c r="L29" s="145" t="str">
        <f>'PADRÃO CBHPO'!K29</f>
        <v>Percentual</v>
      </c>
      <c r="M29" s="152">
        <v>0</v>
      </c>
      <c r="N29" s="159">
        <f>'PADRÃO CBHPO'!L29</f>
        <v>76.900000000000006</v>
      </c>
      <c r="O29" s="168"/>
    </row>
    <row r="30" spans="1:15" x14ac:dyDescent="0.25">
      <c r="A30" s="105">
        <f>'PADRÃO CBHPO'!A30</f>
        <v>0</v>
      </c>
      <c r="B30" s="92" t="str">
        <f>'PADRÃO CBHPO'!B30</f>
        <v>1-Diagnost</v>
      </c>
      <c r="C30" s="92" t="str">
        <f>'PADRÃO CBHPO'!C30</f>
        <v xml:space="preserve">Telerradiografia sem traçado computadorizado </v>
      </c>
      <c r="D30" s="94">
        <f>'PADRÃO CBHPO'!D30</f>
        <v>2020</v>
      </c>
      <c r="E30" s="94">
        <f>'PADRÃO CBHPO'!E30</f>
        <v>50</v>
      </c>
      <c r="F30" s="95" t="str">
        <f t="shared" si="0"/>
        <v>0</v>
      </c>
      <c r="G30" s="96">
        <f>SUBSTITUTE(F30,".",",")/'PADRÃO CBHPO'!$F$1</f>
        <v>0</v>
      </c>
      <c r="H30" s="97">
        <f>'PADRÃO CBHPO'!G30</f>
        <v>23</v>
      </c>
      <c r="I30" s="98">
        <f t="shared" si="1"/>
        <v>11.5</v>
      </c>
      <c r="J30" s="97" t="str">
        <f>'PADRÃO CBHPO'!I30</f>
        <v>N/A</v>
      </c>
      <c r="K30" s="97" t="str">
        <f>'PADRÃO CBHPO'!J30</f>
        <v>N/A</v>
      </c>
      <c r="L30" s="145" t="str">
        <f>'PADRÃO CBHPO'!K30</f>
        <v>Percentual</v>
      </c>
      <c r="M30" s="152">
        <v>0</v>
      </c>
      <c r="N30" s="159">
        <f>'PADRÃO CBHPO'!L30</f>
        <v>63.5</v>
      </c>
      <c r="O30" s="7">
        <v>81000472</v>
      </c>
    </row>
    <row r="31" spans="1:15" x14ac:dyDescent="0.25">
      <c r="A31" s="105">
        <f>'PADRÃO CBHPO'!A31</f>
        <v>0</v>
      </c>
      <c r="B31" s="92" t="str">
        <f>'PADRÃO CBHPO'!B31</f>
        <v>1-Diagnost</v>
      </c>
      <c r="C31" s="92" t="str">
        <f>'PADRÃO CBHPO'!C31</f>
        <v xml:space="preserve">Tomografia computadorizada por feixe cônico - cone beam </v>
      </c>
      <c r="D31" s="94">
        <f>'PADRÃO CBHPO'!D31</f>
        <v>2020</v>
      </c>
      <c r="E31" s="94">
        <f>'PADRÃO CBHPO'!E31</f>
        <v>420</v>
      </c>
      <c r="F31" s="95" t="str">
        <f t="shared" si="0"/>
        <v>0</v>
      </c>
      <c r="G31" s="96">
        <f>SUBSTITUTE(F31,".",",")/'PADRÃO CBHPO'!$F$1</f>
        <v>0</v>
      </c>
      <c r="H31" s="97">
        <f>'PADRÃO CBHPO'!G31</f>
        <v>90</v>
      </c>
      <c r="I31" s="98">
        <f t="shared" si="1"/>
        <v>45</v>
      </c>
      <c r="J31" s="97" t="str">
        <f>'PADRÃO CBHPO'!I31</f>
        <v>N/A</v>
      </c>
      <c r="K31" s="97" t="str">
        <f>'PADRÃO CBHPO'!J31</f>
        <v>N/A</v>
      </c>
      <c r="L31" s="145" t="str">
        <f>'PADRÃO CBHPO'!K31</f>
        <v>Percentual</v>
      </c>
      <c r="M31" s="152">
        <v>0</v>
      </c>
      <c r="N31" s="159">
        <f>'PADRÃO CBHPO'!L31</f>
        <v>481.8</v>
      </c>
      <c r="O31" s="7">
        <v>81000510</v>
      </c>
    </row>
    <row r="32" spans="1:15" x14ac:dyDescent="0.25">
      <c r="A32" s="108">
        <f>'PADRÃO CBHPO'!A32</f>
        <v>0</v>
      </c>
      <c r="B32" s="109" t="str">
        <f>'PADRÃO CBHPO'!B32</f>
        <v>1-Diagnost</v>
      </c>
      <c r="C32" s="109" t="str">
        <f>'PADRÃO CBHPO'!C32</f>
        <v xml:space="preserve">Tomografia convencional - linear ou multidirecional </v>
      </c>
      <c r="D32" s="110">
        <f>'PADRÃO CBHPO'!D32</f>
        <v>2020</v>
      </c>
      <c r="E32" s="110">
        <f>'PADRÃO CBHPO'!E32</f>
        <v>120</v>
      </c>
      <c r="F32" s="111" t="str">
        <f t="shared" si="0"/>
        <v>0</v>
      </c>
      <c r="G32" s="112">
        <f>SUBSTITUTE(F32,".",",")/'PADRÃO CBHPO'!$F$1</f>
        <v>0</v>
      </c>
      <c r="H32" s="113">
        <f>'PADRÃO CBHPO'!G32</f>
        <v>30</v>
      </c>
      <c r="I32" s="114">
        <f t="shared" si="1"/>
        <v>15</v>
      </c>
      <c r="J32" s="113" t="str">
        <f>'PADRÃO CBHPO'!I32</f>
        <v>N/A</v>
      </c>
      <c r="K32" s="113" t="str">
        <f>'PADRÃO CBHPO'!J32</f>
        <v>N/A</v>
      </c>
      <c r="L32" s="146" t="str">
        <f>'PADRÃO CBHPO'!K32</f>
        <v>Percentual</v>
      </c>
      <c r="M32" s="153">
        <v>0</v>
      </c>
      <c r="N32" s="160">
        <f>'PADRÃO CBHPO'!L32</f>
        <v>139.80000000000001</v>
      </c>
      <c r="O32" s="7">
        <v>81000529</v>
      </c>
    </row>
    <row r="33" spans="1:15" x14ac:dyDescent="0.25">
      <c r="A33" s="123">
        <f>'PADRÃO CBHPO'!A33</f>
        <v>0</v>
      </c>
      <c r="B33" s="124" t="str">
        <f>'PADRÃO CBHPO'!B33</f>
        <v>2-Odont Cirur</v>
      </c>
      <c r="C33" s="124" t="str">
        <f>'PADRÃO CBHPO'!C33</f>
        <v>Alveoloplastia / correção de rebordo residual - por segmento</v>
      </c>
      <c r="D33" s="125">
        <f>'PADRÃO CBHPO'!D33</f>
        <v>2020</v>
      </c>
      <c r="E33" s="125">
        <f>'PADRÃO CBHPO'!E33</f>
        <v>380</v>
      </c>
      <c r="F33" s="126" t="str">
        <f t="shared" ref="F33:F95" si="2">SUBSTITUTE(IF(M33&lt;&gt;0,(M33 - I33 - IF(L33&lt;&gt;"Percentual",(E33*L33/100)))/E33,0),".",",")</f>
        <v>0</v>
      </c>
      <c r="G33" s="127">
        <f>SUBSTITUTE(F33,".",",")/'PADRÃO CBHPO'!$F$1</f>
        <v>0</v>
      </c>
      <c r="H33" s="128">
        <f>'PADRÃO CBHPO'!G33</f>
        <v>42</v>
      </c>
      <c r="I33" s="129">
        <f t="shared" si="1"/>
        <v>21</v>
      </c>
      <c r="J33" s="128" t="str">
        <f>'PADRÃO CBHPO'!I33</f>
        <v>N/A</v>
      </c>
      <c r="K33" s="128" t="str">
        <f>'PADRÃO CBHPO'!J33</f>
        <v>N/A</v>
      </c>
      <c r="L33" s="147" t="str">
        <f>'PADRÃO CBHPO'!K33</f>
        <v>Percentual</v>
      </c>
      <c r="M33" s="154">
        <v>0</v>
      </c>
      <c r="N33" s="161">
        <f>'PADRÃO CBHPO'!L33</f>
        <v>416.2</v>
      </c>
      <c r="O33" s="7">
        <v>82000034</v>
      </c>
    </row>
    <row r="34" spans="1:15" x14ac:dyDescent="0.25">
      <c r="A34" s="130">
        <f>'PADRÃO CBHPO'!A34</f>
        <v>0</v>
      </c>
      <c r="B34" s="131" t="str">
        <f>'PADRÃO CBHPO'!B34</f>
        <v>2-Odont Cirur</v>
      </c>
      <c r="C34" s="131" t="str">
        <f>'PADRÃO CBHPO'!C34</f>
        <v xml:space="preserve">Amputação radicular com obturação retrógrada  </v>
      </c>
      <c r="D34" s="132">
        <f>'PADRÃO CBHPO'!D34</f>
        <v>2020</v>
      </c>
      <c r="E34" s="132">
        <f>'PADRÃO CBHPO'!E34</f>
        <v>200</v>
      </c>
      <c r="F34" s="133" t="str">
        <f t="shared" si="2"/>
        <v>0</v>
      </c>
      <c r="G34" s="134">
        <f>SUBSTITUTE(F34,".",",")/'PADRÃO CBHPO'!$F$1</f>
        <v>0</v>
      </c>
      <c r="H34" s="135">
        <f>'PADRÃO CBHPO'!G34</f>
        <v>54</v>
      </c>
      <c r="I34" s="136">
        <f t="shared" si="1"/>
        <v>27</v>
      </c>
      <c r="J34" s="135" t="str">
        <f>'PADRÃO CBHPO'!I34</f>
        <v>N/A</v>
      </c>
      <c r="K34" s="135" t="str">
        <f>'PADRÃO CBHPO'!J34</f>
        <v>N/A</v>
      </c>
      <c r="L34" s="148" t="str">
        <f>'PADRÃO CBHPO'!K34</f>
        <v>Percentual</v>
      </c>
      <c r="M34" s="155">
        <v>0</v>
      </c>
      <c r="N34" s="162">
        <f>'PADRÃO CBHPO'!L34</f>
        <v>235</v>
      </c>
      <c r="O34" s="7">
        <v>82000050</v>
      </c>
    </row>
    <row r="35" spans="1:15" x14ac:dyDescent="0.25">
      <c r="A35" s="130">
        <f>'PADRÃO CBHPO'!A35</f>
        <v>0</v>
      </c>
      <c r="B35" s="131" t="str">
        <f>'PADRÃO CBHPO'!B35</f>
        <v>2-Odont Cirur</v>
      </c>
      <c r="C35" s="131" t="str">
        <f>'PADRÃO CBHPO'!C35</f>
        <v xml:space="preserve">Amputação radicular sem obturação retrógrada  </v>
      </c>
      <c r="D35" s="132">
        <f>'PADRÃO CBHPO'!D35</f>
        <v>2020</v>
      </c>
      <c r="E35" s="132">
        <f>'PADRÃO CBHPO'!E35</f>
        <v>200</v>
      </c>
      <c r="F35" s="133" t="str">
        <f t="shared" si="2"/>
        <v>0</v>
      </c>
      <c r="G35" s="134">
        <f>SUBSTITUTE(F35,".",",")/'PADRÃO CBHPO'!$F$1</f>
        <v>0</v>
      </c>
      <c r="H35" s="135">
        <f>'PADRÃO CBHPO'!G35</f>
        <v>54</v>
      </c>
      <c r="I35" s="136">
        <f t="shared" si="1"/>
        <v>27</v>
      </c>
      <c r="J35" s="135" t="str">
        <f>'PADRÃO CBHPO'!I35</f>
        <v>N/A</v>
      </c>
      <c r="K35" s="135" t="str">
        <f>'PADRÃO CBHPO'!J35</f>
        <v>N/A</v>
      </c>
      <c r="L35" s="148" t="str">
        <f>'PADRÃO CBHPO'!K35</f>
        <v>Percentual</v>
      </c>
      <c r="M35" s="155">
        <v>0</v>
      </c>
      <c r="N35" s="162">
        <f>'PADRÃO CBHPO'!L35</f>
        <v>235</v>
      </c>
      <c r="O35" s="7">
        <v>82000069</v>
      </c>
    </row>
    <row r="36" spans="1:15" x14ac:dyDescent="0.25">
      <c r="A36" s="130">
        <f>'PADRÃO CBHPO'!A36</f>
        <v>0</v>
      </c>
      <c r="B36" s="131" t="str">
        <f>'PADRÃO CBHPO'!B36</f>
        <v>2-Odont Cirur</v>
      </c>
      <c r="C36" s="131" t="str">
        <f>'PADRÃO CBHPO'!C36</f>
        <v xml:space="preserve">Apicetomia de caninos ou incisivos </v>
      </c>
      <c r="D36" s="132">
        <f>'PADRÃO CBHPO'!D36</f>
        <v>2020</v>
      </c>
      <c r="E36" s="132">
        <f>'PADRÃO CBHPO'!E36</f>
        <v>250</v>
      </c>
      <c r="F36" s="133" t="str">
        <f t="shared" si="2"/>
        <v>0</v>
      </c>
      <c r="G36" s="134">
        <f>SUBSTITUTE(F36,".",",")/'PADRÃO CBHPO'!$F$1</f>
        <v>0</v>
      </c>
      <c r="H36" s="135">
        <f>'PADRÃO CBHPO'!G36</f>
        <v>53</v>
      </c>
      <c r="I36" s="136">
        <f t="shared" si="1"/>
        <v>26.5</v>
      </c>
      <c r="J36" s="135" t="str">
        <f>'PADRÃO CBHPO'!I36</f>
        <v>N/A</v>
      </c>
      <c r="K36" s="135" t="str">
        <f>'PADRÃO CBHPO'!J36</f>
        <v>N/A</v>
      </c>
      <c r="L36" s="148" t="str">
        <f>'PADRÃO CBHPO'!K36</f>
        <v>Percentual</v>
      </c>
      <c r="M36" s="155">
        <v>0</v>
      </c>
      <c r="N36" s="162">
        <f>'PADRÃO CBHPO'!L36</f>
        <v>286.5</v>
      </c>
      <c r="O36" s="168"/>
    </row>
    <row r="37" spans="1:15" x14ac:dyDescent="0.25">
      <c r="A37" s="130">
        <f>'PADRÃO CBHPO'!A37</f>
        <v>0</v>
      </c>
      <c r="B37" s="131" t="str">
        <f>'PADRÃO CBHPO'!B37</f>
        <v>2-Odont Cirur</v>
      </c>
      <c r="C37" s="131" t="str">
        <f>'PADRÃO CBHPO'!C37</f>
        <v xml:space="preserve">Apicetomia de caninos ou incisivos - com obturação retrógrada </v>
      </c>
      <c r="D37" s="132">
        <f>'PADRÃO CBHPO'!D37</f>
        <v>2020</v>
      </c>
      <c r="E37" s="132">
        <f>'PADRÃO CBHPO'!E37</f>
        <v>300</v>
      </c>
      <c r="F37" s="133" t="str">
        <f t="shared" si="2"/>
        <v>0</v>
      </c>
      <c r="G37" s="134">
        <f>SUBSTITUTE(F37,".",",")/'PADRÃO CBHPO'!$F$1</f>
        <v>0</v>
      </c>
      <c r="H37" s="135">
        <f>'PADRÃO CBHPO'!G37</f>
        <v>64</v>
      </c>
      <c r="I37" s="136">
        <f t="shared" si="1"/>
        <v>32</v>
      </c>
      <c r="J37" s="135" t="str">
        <f>'PADRÃO CBHPO'!I37</f>
        <v>N/A</v>
      </c>
      <c r="K37" s="135" t="str">
        <f>'PADRÃO CBHPO'!J37</f>
        <v>N/A</v>
      </c>
      <c r="L37" s="148" t="str">
        <f>'PADRÃO CBHPO'!K37</f>
        <v>Percentual</v>
      </c>
      <c r="M37" s="155">
        <v>0</v>
      </c>
      <c r="N37" s="162">
        <f>'PADRÃO CBHPO'!L37</f>
        <v>344</v>
      </c>
      <c r="O37" s="168"/>
    </row>
    <row r="38" spans="1:15" x14ac:dyDescent="0.25">
      <c r="A38" s="130">
        <f>'PADRÃO CBHPO'!A38</f>
        <v>0</v>
      </c>
      <c r="B38" s="131" t="str">
        <f>'PADRÃO CBHPO'!B38</f>
        <v>2-Odont Cirur</v>
      </c>
      <c r="C38" s="131" t="str">
        <f>'PADRÃO CBHPO'!C38</f>
        <v xml:space="preserve">Apicetomia de molares </v>
      </c>
      <c r="D38" s="132">
        <f>'PADRÃO CBHPO'!D38</f>
        <v>2020</v>
      </c>
      <c r="E38" s="132">
        <f>'PADRÃO CBHPO'!E38</f>
        <v>410</v>
      </c>
      <c r="F38" s="133" t="str">
        <f t="shared" si="2"/>
        <v>0</v>
      </c>
      <c r="G38" s="134">
        <f>SUBSTITUTE(F38,".",",")/'PADRÃO CBHPO'!$F$1</f>
        <v>0</v>
      </c>
      <c r="H38" s="135">
        <f>'PADRÃO CBHPO'!G38</f>
        <v>68</v>
      </c>
      <c r="I38" s="136">
        <f t="shared" si="1"/>
        <v>34</v>
      </c>
      <c r="J38" s="135" t="str">
        <f>'PADRÃO CBHPO'!I38</f>
        <v>N/A</v>
      </c>
      <c r="K38" s="135" t="str">
        <f>'PADRÃO CBHPO'!J38</f>
        <v>N/A</v>
      </c>
      <c r="L38" s="148" t="str">
        <f>'PADRÃO CBHPO'!K38</f>
        <v>Percentual</v>
      </c>
      <c r="M38" s="155">
        <v>0</v>
      </c>
      <c r="N38" s="162">
        <f>'PADRÃO CBHPO'!L38</f>
        <v>460.40000000000003</v>
      </c>
      <c r="O38" s="168"/>
    </row>
    <row r="39" spans="1:15" x14ac:dyDescent="0.25">
      <c r="A39" s="130">
        <f>'PADRÃO CBHPO'!A39</f>
        <v>0</v>
      </c>
      <c r="B39" s="131" t="str">
        <f>'PADRÃO CBHPO'!B39</f>
        <v>2-Odont Cirur</v>
      </c>
      <c r="C39" s="131" t="str">
        <f>'PADRÃO CBHPO'!C39</f>
        <v xml:space="preserve">Apicetomia de molares - com obturação retrógrada </v>
      </c>
      <c r="D39" s="132">
        <f>'PADRÃO CBHPO'!D39</f>
        <v>2020</v>
      </c>
      <c r="E39" s="132">
        <f>'PADRÃO CBHPO'!E39</f>
        <v>460</v>
      </c>
      <c r="F39" s="133" t="str">
        <f t="shared" si="2"/>
        <v>0</v>
      </c>
      <c r="G39" s="134">
        <f>SUBSTITUTE(F39,".",",")/'PADRÃO CBHPO'!$F$1</f>
        <v>0</v>
      </c>
      <c r="H39" s="135">
        <f>'PADRÃO CBHPO'!G39</f>
        <v>79</v>
      </c>
      <c r="I39" s="136">
        <f t="shared" si="1"/>
        <v>39.5</v>
      </c>
      <c r="J39" s="135" t="str">
        <f>'PADRÃO CBHPO'!I39</f>
        <v>N/A</v>
      </c>
      <c r="K39" s="135" t="str">
        <f>'PADRÃO CBHPO'!J39</f>
        <v>N/A</v>
      </c>
      <c r="L39" s="148" t="str">
        <f>'PADRÃO CBHPO'!K39</f>
        <v>Percentual</v>
      </c>
      <c r="M39" s="155">
        <v>0</v>
      </c>
      <c r="N39" s="162">
        <f>'PADRÃO CBHPO'!L39</f>
        <v>517.90000000000009</v>
      </c>
      <c r="O39" s="168"/>
    </row>
    <row r="40" spans="1:15" x14ac:dyDescent="0.25">
      <c r="A40" s="130">
        <f>'PADRÃO CBHPO'!A40</f>
        <v>0</v>
      </c>
      <c r="B40" s="131" t="str">
        <f>'PADRÃO CBHPO'!B40</f>
        <v>2-Odont Cirur</v>
      </c>
      <c r="C40" s="131" t="str">
        <f>'PADRÃO CBHPO'!C40</f>
        <v xml:space="preserve">Apicetomia de pré-molares </v>
      </c>
      <c r="D40" s="132">
        <f>'PADRÃO CBHPO'!D40</f>
        <v>2020</v>
      </c>
      <c r="E40" s="132">
        <f>'PADRÃO CBHPO'!E40</f>
        <v>300</v>
      </c>
      <c r="F40" s="133" t="str">
        <f t="shared" si="2"/>
        <v>0</v>
      </c>
      <c r="G40" s="134">
        <f>SUBSTITUTE(F40,".",",")/'PADRÃO CBHPO'!$F$1</f>
        <v>0</v>
      </c>
      <c r="H40" s="135">
        <f>'PADRÃO CBHPO'!G40</f>
        <v>60</v>
      </c>
      <c r="I40" s="136">
        <f t="shared" si="1"/>
        <v>30</v>
      </c>
      <c r="J40" s="135" t="str">
        <f>'PADRÃO CBHPO'!I40</f>
        <v>N/A</v>
      </c>
      <c r="K40" s="135" t="str">
        <f>'PADRÃO CBHPO'!J40</f>
        <v>N/A</v>
      </c>
      <c r="L40" s="148" t="str">
        <f>'PADRÃO CBHPO'!K40</f>
        <v>Percentual</v>
      </c>
      <c r="M40" s="155">
        <v>0</v>
      </c>
      <c r="N40" s="162">
        <f>'PADRÃO CBHPO'!L40</f>
        <v>342</v>
      </c>
      <c r="O40" s="168"/>
    </row>
    <row r="41" spans="1:15" x14ac:dyDescent="0.25">
      <c r="A41" s="130">
        <f>'PADRÃO CBHPO'!A41</f>
        <v>0</v>
      </c>
      <c r="B41" s="131" t="str">
        <f>'PADRÃO CBHPO'!B41</f>
        <v>2-Odont Cirur</v>
      </c>
      <c r="C41" s="131" t="str">
        <f>'PADRÃO CBHPO'!C41</f>
        <v xml:space="preserve">Apicetomia de pré-molares - com obturação retrógrada </v>
      </c>
      <c r="D41" s="132">
        <f>'PADRÃO CBHPO'!D41</f>
        <v>2020</v>
      </c>
      <c r="E41" s="132">
        <f>'PADRÃO CBHPO'!E41</f>
        <v>350</v>
      </c>
      <c r="F41" s="133" t="str">
        <f t="shared" si="2"/>
        <v>0</v>
      </c>
      <c r="G41" s="134">
        <f>SUBSTITUTE(F41,".",",")/'PADRÃO CBHPO'!$F$1</f>
        <v>0</v>
      </c>
      <c r="H41" s="135">
        <f>'PADRÃO CBHPO'!G41</f>
        <v>72</v>
      </c>
      <c r="I41" s="136">
        <f t="shared" si="1"/>
        <v>36</v>
      </c>
      <c r="J41" s="135" t="str">
        <f>'PADRÃO CBHPO'!I41</f>
        <v>N/A</v>
      </c>
      <c r="K41" s="135" t="str">
        <f>'PADRÃO CBHPO'!J41</f>
        <v>N/A</v>
      </c>
      <c r="L41" s="148" t="str">
        <f>'PADRÃO CBHPO'!K41</f>
        <v>Percentual</v>
      </c>
      <c r="M41" s="155">
        <v>0</v>
      </c>
      <c r="N41" s="162">
        <f>'PADRÃO CBHPO'!L41</f>
        <v>400</v>
      </c>
      <c r="O41" s="168"/>
    </row>
    <row r="42" spans="1:15" x14ac:dyDescent="0.25">
      <c r="A42" s="130">
        <f>'PADRÃO CBHPO'!A42</f>
        <v>0</v>
      </c>
      <c r="B42" s="131" t="str">
        <f>'PADRÃO CBHPO'!B42</f>
        <v>2-Odont Cirur</v>
      </c>
      <c r="C42" s="131" t="str">
        <f>'PADRÃO CBHPO'!C42</f>
        <v xml:space="preserve">Aprofundamento/aumento de vestíbulo - por segmento </v>
      </c>
      <c r="D42" s="132">
        <f>'PADRÃO CBHPO'!D42</f>
        <v>2020</v>
      </c>
      <c r="E42" s="132">
        <f>'PADRÃO CBHPO'!E42</f>
        <v>450</v>
      </c>
      <c r="F42" s="133" t="str">
        <f t="shared" si="2"/>
        <v>0</v>
      </c>
      <c r="G42" s="134">
        <f>SUBSTITUTE(F42,".",",")/'PADRÃO CBHPO'!$F$1</f>
        <v>0</v>
      </c>
      <c r="H42" s="135">
        <f>'PADRÃO CBHPO'!G42</f>
        <v>54</v>
      </c>
      <c r="I42" s="136">
        <f t="shared" si="1"/>
        <v>27</v>
      </c>
      <c r="J42" s="135" t="str">
        <f>'PADRÃO CBHPO'!I42</f>
        <v>N/A</v>
      </c>
      <c r="K42" s="135" t="str">
        <f>'PADRÃO CBHPO'!J42</f>
        <v>N/A</v>
      </c>
      <c r="L42" s="148" t="str">
        <f>'PADRÃO CBHPO'!K42</f>
        <v>Percentual</v>
      </c>
      <c r="M42" s="155">
        <v>0</v>
      </c>
      <c r="N42" s="162">
        <f>'PADRÃO CBHPO'!L42</f>
        <v>495</v>
      </c>
      <c r="O42" s="7">
        <v>82000190</v>
      </c>
    </row>
    <row r="43" spans="1:15" x14ac:dyDescent="0.25">
      <c r="A43" s="130">
        <f>'PADRÃO CBHPO'!A43</f>
        <v>0</v>
      </c>
      <c r="B43" s="131" t="str">
        <f>'PADRÃO CBHPO'!B43</f>
        <v>2-Odont Cirur</v>
      </c>
      <c r="C43" s="131" t="str">
        <f>'PADRÃO CBHPO'!C43</f>
        <v>Aumento de coroa clínica - por elemento</v>
      </c>
      <c r="D43" s="132">
        <f>'PADRÃO CBHPO'!D43</f>
        <v>2020</v>
      </c>
      <c r="E43" s="132">
        <f>'PADRÃO CBHPO'!E43</f>
        <v>300</v>
      </c>
      <c r="F43" s="133" t="str">
        <f t="shared" si="2"/>
        <v>0</v>
      </c>
      <c r="G43" s="134">
        <f>SUBSTITUTE(F43,".",",")/'PADRÃO CBHPO'!$F$1</f>
        <v>0</v>
      </c>
      <c r="H43" s="135">
        <f>'PADRÃO CBHPO'!G43</f>
        <v>47</v>
      </c>
      <c r="I43" s="136">
        <f t="shared" si="1"/>
        <v>23.5</v>
      </c>
      <c r="J43" s="135" t="str">
        <f>'PADRÃO CBHPO'!I43</f>
        <v>N/A</v>
      </c>
      <c r="K43" s="135" t="str">
        <f>'PADRÃO CBHPO'!J43</f>
        <v>N/A</v>
      </c>
      <c r="L43" s="148" t="str">
        <f>'PADRÃO CBHPO'!K43</f>
        <v>Percentual</v>
      </c>
      <c r="M43" s="155">
        <v>0</v>
      </c>
      <c r="N43" s="162">
        <f>'PADRÃO CBHPO'!L43</f>
        <v>335.5</v>
      </c>
      <c r="O43" s="7">
        <v>82000212</v>
      </c>
    </row>
    <row r="44" spans="1:15" x14ac:dyDescent="0.25">
      <c r="A44" s="130">
        <f>'PADRÃO CBHPO'!A44</f>
        <v>0</v>
      </c>
      <c r="B44" s="131" t="str">
        <f>'PADRÃO CBHPO'!B44</f>
        <v>2-Odont Cirur</v>
      </c>
      <c r="C44" s="131" t="str">
        <f>'PADRÃO CBHPO'!C44</f>
        <v>Biópsia de boca</v>
      </c>
      <c r="D44" s="132">
        <f>'PADRÃO CBHPO'!D44</f>
        <v>2020</v>
      </c>
      <c r="E44" s="132">
        <f>'PADRÃO CBHPO'!E44</f>
        <v>150</v>
      </c>
      <c r="F44" s="133" t="str">
        <f t="shared" si="2"/>
        <v>0</v>
      </c>
      <c r="G44" s="134">
        <f>SUBSTITUTE(F44,".",",")/'PADRÃO CBHPO'!$F$1</f>
        <v>0</v>
      </c>
      <c r="H44" s="135">
        <f>'PADRÃO CBHPO'!G44</f>
        <v>30</v>
      </c>
      <c r="I44" s="136">
        <f t="shared" si="1"/>
        <v>15</v>
      </c>
      <c r="J44" s="135" t="str">
        <f>'PADRÃO CBHPO'!I44</f>
        <v>N/A</v>
      </c>
      <c r="K44" s="135" t="str">
        <f>'PADRÃO CBHPO'!J44</f>
        <v>N/A</v>
      </c>
      <c r="L44" s="148" t="str">
        <f>'PADRÃO CBHPO'!K44</f>
        <v>Percentual</v>
      </c>
      <c r="M44" s="155">
        <v>0</v>
      </c>
      <c r="N44" s="162">
        <f>'PADRÃO CBHPO'!L44</f>
        <v>171</v>
      </c>
      <c r="O44" s="7">
        <v>82000239</v>
      </c>
    </row>
    <row r="45" spans="1:15" x14ac:dyDescent="0.25">
      <c r="A45" s="130">
        <f>'PADRÃO CBHPO'!A45</f>
        <v>0</v>
      </c>
      <c r="B45" s="131" t="str">
        <f>'PADRÃO CBHPO'!B45</f>
        <v>2-Odont Cirur</v>
      </c>
      <c r="C45" s="131" t="str">
        <f>'PADRÃO CBHPO'!C45</f>
        <v>Biópsia de glândula salivar</v>
      </c>
      <c r="D45" s="132">
        <f>'PADRÃO CBHPO'!D45</f>
        <v>2020</v>
      </c>
      <c r="E45" s="132">
        <f>'PADRÃO CBHPO'!E45</f>
        <v>150</v>
      </c>
      <c r="F45" s="133" t="str">
        <f t="shared" si="2"/>
        <v>0</v>
      </c>
      <c r="G45" s="134">
        <f>SUBSTITUTE(F45,".",",")/'PADRÃO CBHPO'!$F$1</f>
        <v>0</v>
      </c>
      <c r="H45" s="135">
        <f>'PADRÃO CBHPO'!G45</f>
        <v>30</v>
      </c>
      <c r="I45" s="136">
        <f t="shared" si="1"/>
        <v>15</v>
      </c>
      <c r="J45" s="135" t="str">
        <f>'PADRÃO CBHPO'!I45</f>
        <v>N/A</v>
      </c>
      <c r="K45" s="135" t="str">
        <f>'PADRÃO CBHPO'!J45</f>
        <v>N/A</v>
      </c>
      <c r="L45" s="148" t="str">
        <f>'PADRÃO CBHPO'!K45</f>
        <v>Percentual</v>
      </c>
      <c r="M45" s="155">
        <v>0</v>
      </c>
      <c r="N45" s="162">
        <f>'PADRÃO CBHPO'!L45</f>
        <v>171</v>
      </c>
      <c r="O45" s="7">
        <v>82000247</v>
      </c>
    </row>
    <row r="46" spans="1:15" x14ac:dyDescent="0.25">
      <c r="A46" s="130">
        <f>'PADRÃO CBHPO'!A46</f>
        <v>0</v>
      </c>
      <c r="B46" s="131" t="str">
        <f>'PADRÃO CBHPO'!B46</f>
        <v>2-Odont Cirur</v>
      </c>
      <c r="C46" s="131" t="str">
        <f>'PADRÃO CBHPO'!C46</f>
        <v>Biópsia de lábio</v>
      </c>
      <c r="D46" s="132">
        <f>'PADRÃO CBHPO'!D46</f>
        <v>2020</v>
      </c>
      <c r="E46" s="132">
        <f>'PADRÃO CBHPO'!E46</f>
        <v>150</v>
      </c>
      <c r="F46" s="133" t="str">
        <f t="shared" si="2"/>
        <v>0</v>
      </c>
      <c r="G46" s="134">
        <f>SUBSTITUTE(F46,".",",")/'PADRÃO CBHPO'!$F$1</f>
        <v>0</v>
      </c>
      <c r="H46" s="135">
        <f>'PADRÃO CBHPO'!G46</f>
        <v>30</v>
      </c>
      <c r="I46" s="136">
        <f t="shared" si="1"/>
        <v>15</v>
      </c>
      <c r="J46" s="135" t="str">
        <f>'PADRÃO CBHPO'!I46</f>
        <v>N/A</v>
      </c>
      <c r="K46" s="135" t="str">
        <f>'PADRÃO CBHPO'!J46</f>
        <v>N/A</v>
      </c>
      <c r="L46" s="148" t="str">
        <f>'PADRÃO CBHPO'!K46</f>
        <v>Percentual</v>
      </c>
      <c r="M46" s="155">
        <v>0</v>
      </c>
      <c r="N46" s="162">
        <f>'PADRÃO CBHPO'!L46</f>
        <v>171</v>
      </c>
      <c r="O46" s="7">
        <v>82000255</v>
      </c>
    </row>
    <row r="47" spans="1:15" x14ac:dyDescent="0.25">
      <c r="A47" s="130">
        <f>'PADRÃO CBHPO'!A47</f>
        <v>0</v>
      </c>
      <c r="B47" s="131" t="str">
        <f>'PADRÃO CBHPO'!B47</f>
        <v>2-Odont Cirur</v>
      </c>
      <c r="C47" s="131" t="str">
        <f>'PADRÃO CBHPO'!C47</f>
        <v>Biópsia de língua</v>
      </c>
      <c r="D47" s="132">
        <f>'PADRÃO CBHPO'!D47</f>
        <v>2020</v>
      </c>
      <c r="E47" s="132">
        <f>'PADRÃO CBHPO'!E47</f>
        <v>150</v>
      </c>
      <c r="F47" s="133" t="str">
        <f t="shared" si="2"/>
        <v>0</v>
      </c>
      <c r="G47" s="134">
        <f>SUBSTITUTE(F47,".",",")/'PADRÃO CBHPO'!$F$1</f>
        <v>0</v>
      </c>
      <c r="H47" s="135">
        <f>'PADRÃO CBHPO'!G47</f>
        <v>30</v>
      </c>
      <c r="I47" s="136">
        <f t="shared" si="1"/>
        <v>15</v>
      </c>
      <c r="J47" s="135" t="str">
        <f>'PADRÃO CBHPO'!I47</f>
        <v>N/A</v>
      </c>
      <c r="K47" s="135" t="str">
        <f>'PADRÃO CBHPO'!J47</f>
        <v>N/A</v>
      </c>
      <c r="L47" s="148" t="str">
        <f>'PADRÃO CBHPO'!K47</f>
        <v>Percentual</v>
      </c>
      <c r="M47" s="155">
        <v>0</v>
      </c>
      <c r="N47" s="162">
        <f>'PADRÃO CBHPO'!L47</f>
        <v>171</v>
      </c>
      <c r="O47" s="7">
        <v>82000263</v>
      </c>
    </row>
    <row r="48" spans="1:15" x14ac:dyDescent="0.25">
      <c r="A48" s="130">
        <f>'PADRÃO CBHPO'!A48</f>
        <v>0</v>
      </c>
      <c r="B48" s="131" t="str">
        <f>'PADRÃO CBHPO'!B48</f>
        <v>2-Odont Cirur</v>
      </c>
      <c r="C48" s="131" t="str">
        <f>'PADRÃO CBHPO'!C48</f>
        <v>Biópsia de mandíbula</v>
      </c>
      <c r="D48" s="132">
        <f>'PADRÃO CBHPO'!D48</f>
        <v>2020</v>
      </c>
      <c r="E48" s="132">
        <f>'PADRÃO CBHPO'!E48</f>
        <v>150</v>
      </c>
      <c r="F48" s="133" t="str">
        <f t="shared" si="2"/>
        <v>0</v>
      </c>
      <c r="G48" s="134">
        <f>SUBSTITUTE(F48,".",",")/'PADRÃO CBHPO'!$F$1</f>
        <v>0</v>
      </c>
      <c r="H48" s="135">
        <f>'PADRÃO CBHPO'!G48</f>
        <v>30</v>
      </c>
      <c r="I48" s="136">
        <f t="shared" si="1"/>
        <v>15</v>
      </c>
      <c r="J48" s="135" t="str">
        <f>'PADRÃO CBHPO'!I48</f>
        <v>N/A</v>
      </c>
      <c r="K48" s="135" t="str">
        <f>'PADRÃO CBHPO'!J48</f>
        <v>N/A</v>
      </c>
      <c r="L48" s="148" t="str">
        <f>'PADRÃO CBHPO'!K48</f>
        <v>Percentual</v>
      </c>
      <c r="M48" s="155">
        <v>0</v>
      </c>
      <c r="N48" s="162">
        <f>'PADRÃO CBHPO'!L48</f>
        <v>171</v>
      </c>
      <c r="O48" s="7">
        <v>82000271</v>
      </c>
    </row>
    <row r="49" spans="1:15" x14ac:dyDescent="0.25">
      <c r="A49" s="130">
        <f>'PADRÃO CBHPO'!A49</f>
        <v>0</v>
      </c>
      <c r="B49" s="131" t="str">
        <f>'PADRÃO CBHPO'!B49</f>
        <v>2-Odont Cirur</v>
      </c>
      <c r="C49" s="131" t="str">
        <f>'PADRÃO CBHPO'!C49</f>
        <v>Biópsia de maxila</v>
      </c>
      <c r="D49" s="132">
        <f>'PADRÃO CBHPO'!D49</f>
        <v>2020</v>
      </c>
      <c r="E49" s="132">
        <f>'PADRÃO CBHPO'!E49</f>
        <v>150</v>
      </c>
      <c r="F49" s="133" t="str">
        <f t="shared" si="2"/>
        <v>0</v>
      </c>
      <c r="G49" s="134">
        <f>SUBSTITUTE(F49,".",",")/'PADRÃO CBHPO'!$F$1</f>
        <v>0</v>
      </c>
      <c r="H49" s="135">
        <f>'PADRÃO CBHPO'!G49</f>
        <v>30</v>
      </c>
      <c r="I49" s="136">
        <f t="shared" si="1"/>
        <v>15</v>
      </c>
      <c r="J49" s="135" t="str">
        <f>'PADRÃO CBHPO'!I49</f>
        <v>N/A</v>
      </c>
      <c r="K49" s="135" t="str">
        <f>'PADRÃO CBHPO'!J49</f>
        <v>N/A</v>
      </c>
      <c r="L49" s="148" t="str">
        <f>'PADRÃO CBHPO'!K49</f>
        <v>Percentual</v>
      </c>
      <c r="M49" s="155">
        <v>0</v>
      </c>
      <c r="N49" s="162">
        <f>'PADRÃO CBHPO'!L49</f>
        <v>171</v>
      </c>
      <c r="O49" s="7">
        <v>82000280</v>
      </c>
    </row>
    <row r="50" spans="1:15" x14ac:dyDescent="0.25">
      <c r="A50" s="130">
        <f>'PADRÃO CBHPO'!A50</f>
        <v>0</v>
      </c>
      <c r="B50" s="131" t="str">
        <f>'PADRÃO CBHPO'!B50</f>
        <v>2-Odont Cirur</v>
      </c>
      <c r="C50" s="131" t="str">
        <f>'PADRÃO CBHPO'!C50</f>
        <v>Bridectomia</v>
      </c>
      <c r="D50" s="132">
        <f>'PADRÃO CBHPO'!D50</f>
        <v>2020</v>
      </c>
      <c r="E50" s="132">
        <f>'PADRÃO CBHPO'!E50</f>
        <v>250</v>
      </c>
      <c r="F50" s="133" t="str">
        <f t="shared" si="2"/>
        <v>0</v>
      </c>
      <c r="G50" s="134">
        <f>SUBSTITUTE(F50,".",",")/'PADRÃO CBHPO'!$F$1</f>
        <v>0</v>
      </c>
      <c r="H50" s="135">
        <f>'PADRÃO CBHPO'!G50</f>
        <v>42</v>
      </c>
      <c r="I50" s="136">
        <f t="shared" si="1"/>
        <v>21</v>
      </c>
      <c r="J50" s="135" t="str">
        <f>'PADRÃO CBHPO'!I50</f>
        <v>N/A</v>
      </c>
      <c r="K50" s="135" t="str">
        <f>'PADRÃO CBHPO'!J50</f>
        <v>N/A</v>
      </c>
      <c r="L50" s="148" t="str">
        <f>'PADRÃO CBHPO'!K50</f>
        <v>Percentual</v>
      </c>
      <c r="M50" s="155">
        <v>0</v>
      </c>
      <c r="N50" s="162">
        <f>'PADRÃO CBHPO'!L50</f>
        <v>281</v>
      </c>
      <c r="O50" s="7">
        <v>82000298</v>
      </c>
    </row>
    <row r="51" spans="1:15" x14ac:dyDescent="0.25">
      <c r="A51" s="130">
        <f>'PADRÃO CBHPO'!A51</f>
        <v>0</v>
      </c>
      <c r="B51" s="131" t="str">
        <f>'PADRÃO CBHPO'!B51</f>
        <v>2-Odont Cirur</v>
      </c>
      <c r="C51" s="131" t="str">
        <f>'PADRÃO CBHPO'!C51</f>
        <v>Bridotomia</v>
      </c>
      <c r="D51" s="132">
        <f>'PADRÃO CBHPO'!D51</f>
        <v>2020</v>
      </c>
      <c r="E51" s="132">
        <f>'PADRÃO CBHPO'!E51</f>
        <v>220</v>
      </c>
      <c r="F51" s="133" t="str">
        <f t="shared" si="2"/>
        <v>0</v>
      </c>
      <c r="G51" s="134">
        <f>SUBSTITUTE(F51,".",",")/'PADRÃO CBHPO'!$F$1</f>
        <v>0</v>
      </c>
      <c r="H51" s="135">
        <f>'PADRÃO CBHPO'!G51</f>
        <v>42</v>
      </c>
      <c r="I51" s="136">
        <f t="shared" si="1"/>
        <v>21</v>
      </c>
      <c r="J51" s="135" t="str">
        <f>'PADRÃO CBHPO'!I51</f>
        <v>N/A</v>
      </c>
      <c r="K51" s="135" t="str">
        <f>'PADRÃO CBHPO'!J51</f>
        <v>N/A</v>
      </c>
      <c r="L51" s="148" t="str">
        <f>'PADRÃO CBHPO'!K51</f>
        <v>Percentual</v>
      </c>
      <c r="M51" s="155">
        <v>0</v>
      </c>
      <c r="N51" s="162">
        <f>'PADRÃO CBHPO'!L51</f>
        <v>249.8</v>
      </c>
      <c r="O51" s="7">
        <v>82000301</v>
      </c>
    </row>
    <row r="52" spans="1:15" x14ac:dyDescent="0.25">
      <c r="A52" s="130">
        <f>'PADRÃO CBHPO'!A52</f>
        <v>0</v>
      </c>
      <c r="B52" s="131" t="str">
        <f>'PADRÃO CBHPO'!B52</f>
        <v>2-Odont Cirur</v>
      </c>
      <c r="C52" s="131" t="str">
        <f>'PADRÃO CBHPO'!C52</f>
        <v>Cirurgia a retalho - por segmento</v>
      </c>
      <c r="D52" s="132">
        <f>'PADRÃO CBHPO'!D52</f>
        <v>2020</v>
      </c>
      <c r="E52" s="132">
        <f>'PADRÃO CBHPO'!E52</f>
        <v>300</v>
      </c>
      <c r="F52" s="133" t="str">
        <f t="shared" si="2"/>
        <v>0</v>
      </c>
      <c r="G52" s="134">
        <f>SUBSTITUTE(F52,".",",")/'PADRÃO CBHPO'!$F$1</f>
        <v>0</v>
      </c>
      <c r="H52" s="135">
        <f>'PADRÃO CBHPO'!G52</f>
        <v>51</v>
      </c>
      <c r="I52" s="136">
        <f t="shared" si="1"/>
        <v>25.5</v>
      </c>
      <c r="J52" s="135" t="str">
        <f>'PADRÃO CBHPO'!I52</f>
        <v>N/A</v>
      </c>
      <c r="K52" s="135" t="str">
        <f>'PADRÃO CBHPO'!J52</f>
        <v>N/A</v>
      </c>
      <c r="L52" s="148" t="str">
        <f>'PADRÃO CBHPO'!K52</f>
        <v>Percentual</v>
      </c>
      <c r="M52" s="155">
        <v>0</v>
      </c>
      <c r="N52" s="162">
        <f>'PADRÃO CBHPO'!L52</f>
        <v>337.5</v>
      </c>
      <c r="O52" s="7">
        <v>82000336</v>
      </c>
    </row>
    <row r="53" spans="1:15" x14ac:dyDescent="0.25">
      <c r="A53" s="130">
        <f>'PADRÃO CBHPO'!A53</f>
        <v>0</v>
      </c>
      <c r="B53" s="131" t="str">
        <f>'PADRÃO CBHPO'!B53</f>
        <v>2-Odont Cirur</v>
      </c>
      <c r="C53" s="131" t="str">
        <f>'PADRÃO CBHPO'!C53</f>
        <v>Cirurgia com aplicação de aloenxertos - por segmento</v>
      </c>
      <c r="D53" s="132">
        <f>'PADRÃO CBHPO'!D53</f>
        <v>2020</v>
      </c>
      <c r="E53" s="132">
        <f>'PADRÃO CBHPO'!E53</f>
        <v>400</v>
      </c>
      <c r="F53" s="133" t="str">
        <f t="shared" si="2"/>
        <v>0</v>
      </c>
      <c r="G53" s="134">
        <f>SUBSTITUTE(F53,".",",")/'PADRÃO CBHPO'!$F$1</f>
        <v>0</v>
      </c>
      <c r="H53" s="135">
        <f>'PADRÃO CBHPO'!G53</f>
        <v>191</v>
      </c>
      <c r="I53" s="136">
        <f t="shared" si="1"/>
        <v>95.5</v>
      </c>
      <c r="J53" s="135" t="str">
        <f>'PADRÃO CBHPO'!I53</f>
        <v>N/A</v>
      </c>
      <c r="K53" s="135" t="str">
        <f>'PADRÃO CBHPO'!J53</f>
        <v>N/A</v>
      </c>
      <c r="L53" s="148" t="str">
        <f>'PADRÃO CBHPO'!K53</f>
        <v>Percentual</v>
      </c>
      <c r="M53" s="155">
        <v>0</v>
      </c>
      <c r="N53" s="162">
        <f>'PADRÃO CBHPO'!L53</f>
        <v>511.5</v>
      </c>
      <c r="O53" s="7">
        <v>82000344</v>
      </c>
    </row>
    <row r="54" spans="1:15" x14ac:dyDescent="0.25">
      <c r="A54" s="130">
        <f>'PADRÃO CBHPO'!A54</f>
        <v>0</v>
      </c>
      <c r="B54" s="131" t="str">
        <f>'PADRÃO CBHPO'!B54</f>
        <v>2-Odont Cirur</v>
      </c>
      <c r="C54" s="131" t="str">
        <f>'PADRÃO CBHPO'!C54</f>
        <v xml:space="preserve">Cirurgia para torus mandibular - bilateral em uma sessão </v>
      </c>
      <c r="D54" s="132">
        <f>'PADRÃO CBHPO'!D54</f>
        <v>2020</v>
      </c>
      <c r="E54" s="132">
        <f>'PADRÃO CBHPO'!E54</f>
        <v>420</v>
      </c>
      <c r="F54" s="133" t="str">
        <f t="shared" si="2"/>
        <v>0</v>
      </c>
      <c r="G54" s="134">
        <f>SUBSTITUTE(F54,".",",")/'PADRÃO CBHPO'!$F$1</f>
        <v>0</v>
      </c>
      <c r="H54" s="135">
        <f>'PADRÃO CBHPO'!G54</f>
        <v>51</v>
      </c>
      <c r="I54" s="136">
        <f t="shared" si="1"/>
        <v>25.5</v>
      </c>
      <c r="J54" s="135" t="str">
        <f>'PADRÃO CBHPO'!I54</f>
        <v>N/A</v>
      </c>
      <c r="K54" s="135" t="str">
        <f>'PADRÃO CBHPO'!J54</f>
        <v>N/A</v>
      </c>
      <c r="L54" s="148" t="str">
        <f>'PADRÃO CBHPO'!K54</f>
        <v>Percentual</v>
      </c>
      <c r="M54" s="155">
        <v>0</v>
      </c>
      <c r="N54" s="162">
        <f>'PADRÃO CBHPO'!L54</f>
        <v>462.3</v>
      </c>
      <c r="O54" s="7">
        <v>82000360</v>
      </c>
    </row>
    <row r="55" spans="1:15" x14ac:dyDescent="0.25">
      <c r="A55" s="130">
        <f>'PADRÃO CBHPO'!A55</f>
        <v>0</v>
      </c>
      <c r="B55" s="131" t="str">
        <f>'PADRÃO CBHPO'!B55</f>
        <v>2-Odont Cirur</v>
      </c>
      <c r="C55" s="131" t="str">
        <f>'PADRÃO CBHPO'!C55</f>
        <v>Cirurgia para torus mandibular - unilateral</v>
      </c>
      <c r="D55" s="132">
        <f>'PADRÃO CBHPO'!D55</f>
        <v>2020</v>
      </c>
      <c r="E55" s="132">
        <f>'PADRÃO CBHPO'!E55</f>
        <v>250</v>
      </c>
      <c r="F55" s="133" t="str">
        <f t="shared" si="2"/>
        <v>0</v>
      </c>
      <c r="G55" s="134">
        <f>SUBSTITUTE(F55,".",",")/'PADRÃO CBHPO'!$F$1</f>
        <v>0</v>
      </c>
      <c r="H55" s="135">
        <f>'PADRÃO CBHPO'!G55</f>
        <v>40</v>
      </c>
      <c r="I55" s="136">
        <f t="shared" si="1"/>
        <v>20</v>
      </c>
      <c r="J55" s="135" t="str">
        <f>'PADRÃO CBHPO'!I55</f>
        <v>N/A</v>
      </c>
      <c r="K55" s="135" t="str">
        <f>'PADRÃO CBHPO'!J55</f>
        <v>N/A</v>
      </c>
      <c r="L55" s="148" t="str">
        <f>'PADRÃO CBHPO'!K55</f>
        <v>Percentual</v>
      </c>
      <c r="M55" s="155">
        <v>0</v>
      </c>
      <c r="N55" s="162">
        <f>'PADRÃO CBHPO'!L55</f>
        <v>280</v>
      </c>
      <c r="O55" s="7">
        <v>82000387</v>
      </c>
    </row>
    <row r="56" spans="1:15" x14ac:dyDescent="0.25">
      <c r="A56" s="130">
        <f>'PADRÃO CBHPO'!A56</f>
        <v>0</v>
      </c>
      <c r="B56" s="131" t="str">
        <f>'PADRÃO CBHPO'!B56</f>
        <v>2-Odont Cirur</v>
      </c>
      <c r="C56" s="131" t="str">
        <f>'PADRÃO CBHPO'!C56</f>
        <v>Cirurgia para torus palatino</v>
      </c>
      <c r="D56" s="132">
        <f>'PADRÃO CBHPO'!D56</f>
        <v>2020</v>
      </c>
      <c r="E56" s="132">
        <f>'PADRÃO CBHPO'!E56</f>
        <v>250</v>
      </c>
      <c r="F56" s="133" t="str">
        <f t="shared" si="2"/>
        <v>0</v>
      </c>
      <c r="G56" s="134">
        <f>SUBSTITUTE(F56,".",",")/'PADRÃO CBHPO'!$F$1</f>
        <v>0</v>
      </c>
      <c r="H56" s="135">
        <f>'PADRÃO CBHPO'!G56</f>
        <v>40</v>
      </c>
      <c r="I56" s="136">
        <f t="shared" si="1"/>
        <v>20</v>
      </c>
      <c r="J56" s="135" t="str">
        <f>'PADRÃO CBHPO'!I56</f>
        <v>N/A</v>
      </c>
      <c r="K56" s="135" t="str">
        <f>'PADRÃO CBHPO'!J56</f>
        <v>N/A</v>
      </c>
      <c r="L56" s="148" t="str">
        <f>'PADRÃO CBHPO'!K56</f>
        <v>Percentual</v>
      </c>
      <c r="M56" s="155">
        <v>0</v>
      </c>
      <c r="N56" s="162">
        <f>'PADRÃO CBHPO'!L56</f>
        <v>280</v>
      </c>
      <c r="O56" s="7">
        <v>82000395</v>
      </c>
    </row>
    <row r="57" spans="1:15" x14ac:dyDescent="0.25">
      <c r="A57" s="130">
        <f>'PADRÃO CBHPO'!A57</f>
        <v>0</v>
      </c>
      <c r="B57" s="131" t="str">
        <f>'PADRÃO CBHPO'!B57</f>
        <v>2-Odont Cirur</v>
      </c>
      <c r="C57" s="131" t="str">
        <f>'PADRÃO CBHPO'!C57</f>
        <v>Cirurgia para tumores odontogênicos - sem reconstrução</v>
      </c>
      <c r="D57" s="132">
        <f>'PADRÃO CBHPO'!D57</f>
        <v>2020</v>
      </c>
      <c r="E57" s="132">
        <f>'PADRÃO CBHPO'!E57</f>
        <v>380</v>
      </c>
      <c r="F57" s="133" t="str">
        <f t="shared" si="2"/>
        <v>0</v>
      </c>
      <c r="G57" s="134">
        <f>SUBSTITUTE(F57,".",",")/'PADRÃO CBHPO'!$F$1</f>
        <v>0</v>
      </c>
      <c r="H57" s="135">
        <f>'PADRÃO CBHPO'!G57</f>
        <v>55</v>
      </c>
      <c r="I57" s="136">
        <f t="shared" si="1"/>
        <v>27.5</v>
      </c>
      <c r="J57" s="135" t="str">
        <f>'PADRÃO CBHPO'!I57</f>
        <v>N/A</v>
      </c>
      <c r="K57" s="135" t="str">
        <f>'PADRÃO CBHPO'!J57</f>
        <v>N/A</v>
      </c>
      <c r="L57" s="148" t="str">
        <f>'PADRÃO CBHPO'!K57</f>
        <v>Percentual</v>
      </c>
      <c r="M57" s="155">
        <v>0</v>
      </c>
      <c r="N57" s="162">
        <f>'PADRÃO CBHPO'!L57</f>
        <v>422.7</v>
      </c>
      <c r="O57" s="7"/>
    </row>
    <row r="58" spans="1:15" x14ac:dyDescent="0.25">
      <c r="A58" s="130">
        <f>'PADRÃO CBHPO'!A58</f>
        <v>0</v>
      </c>
      <c r="B58" s="131" t="str">
        <f>'PADRÃO CBHPO'!B58</f>
        <v>2-Odont Cirur</v>
      </c>
      <c r="C58" s="131" t="str">
        <f>'PADRÃO CBHPO'!C58</f>
        <v>Cirurgia periodontal a retalho - por segmento</v>
      </c>
      <c r="D58" s="132">
        <f>'PADRÃO CBHPO'!D58</f>
        <v>2020</v>
      </c>
      <c r="E58" s="132">
        <f>'PADRÃO CBHPO'!E58</f>
        <v>300</v>
      </c>
      <c r="F58" s="133" t="str">
        <f t="shared" si="2"/>
        <v>0</v>
      </c>
      <c r="G58" s="134">
        <f>SUBSTITUTE(F58,".",",")/'PADRÃO CBHPO'!$F$1</f>
        <v>0</v>
      </c>
      <c r="H58" s="135">
        <f>'PADRÃO CBHPO'!G58</f>
        <v>51</v>
      </c>
      <c r="I58" s="136">
        <f t="shared" si="1"/>
        <v>25.5</v>
      </c>
      <c r="J58" s="135" t="str">
        <f>'PADRÃO CBHPO'!I58</f>
        <v>N/A</v>
      </c>
      <c r="K58" s="135" t="str">
        <f>'PADRÃO CBHPO'!J58</f>
        <v>N/A</v>
      </c>
      <c r="L58" s="148" t="str">
        <f>'PADRÃO CBHPO'!K58</f>
        <v>Percentual</v>
      </c>
      <c r="M58" s="155">
        <v>0</v>
      </c>
      <c r="N58" s="162">
        <f>'PADRÃO CBHPO'!L58</f>
        <v>337.5</v>
      </c>
      <c r="O58" s="7">
        <v>82000417</v>
      </c>
    </row>
    <row r="59" spans="1:15" x14ac:dyDescent="0.25">
      <c r="A59" s="130">
        <f>'PADRÃO CBHPO'!A59</f>
        <v>0</v>
      </c>
      <c r="B59" s="131" t="str">
        <f>'PADRÃO CBHPO'!B59</f>
        <v>2-Odont Cirur</v>
      </c>
      <c r="C59" s="131" t="str">
        <f>'PADRÃO CBHPO'!C59</f>
        <v>Citologia esfoliativa da região BMF</v>
      </c>
      <c r="D59" s="132">
        <f>'PADRÃO CBHPO'!D59</f>
        <v>2020</v>
      </c>
      <c r="E59" s="132">
        <f>'PADRÃO CBHPO'!E59</f>
        <v>100</v>
      </c>
      <c r="F59" s="133" t="str">
        <f t="shared" si="2"/>
        <v>0</v>
      </c>
      <c r="G59" s="134">
        <f>SUBSTITUTE(F59,".",",")/'PADRÃO CBHPO'!$F$1</f>
        <v>0</v>
      </c>
      <c r="H59" s="135">
        <f>'PADRÃO CBHPO'!G59</f>
        <v>20</v>
      </c>
      <c r="I59" s="136">
        <f t="shared" si="1"/>
        <v>10</v>
      </c>
      <c r="J59" s="135" t="str">
        <f>'PADRÃO CBHPO'!I59</f>
        <v>N/A</v>
      </c>
      <c r="K59" s="135" t="str">
        <f>'PADRÃO CBHPO'!J59</f>
        <v>N/A</v>
      </c>
      <c r="L59" s="148" t="str">
        <f>'PADRÃO CBHPO'!K59</f>
        <v>Percentual</v>
      </c>
      <c r="M59" s="155">
        <v>0</v>
      </c>
      <c r="N59" s="162">
        <f>'PADRÃO CBHPO'!L59</f>
        <v>114</v>
      </c>
      <c r="O59" s="168"/>
    </row>
    <row r="60" spans="1:15" x14ac:dyDescent="0.25">
      <c r="A60" s="130">
        <f>'PADRÃO CBHPO'!A60</f>
        <v>0</v>
      </c>
      <c r="B60" s="131" t="str">
        <f>'PADRÃO CBHPO'!B60</f>
        <v>2-Odont Cirur</v>
      </c>
      <c r="C60" s="131" t="str">
        <f>'PADRÃO CBHPO'!C60</f>
        <v>Controle de hemorragia com aplicação de agente hemostático</v>
      </c>
      <c r="D60" s="132">
        <f>'PADRÃO CBHPO'!D60</f>
        <v>2020</v>
      </c>
      <c r="E60" s="132">
        <f>'PADRÃO CBHPO'!E60</f>
        <v>100</v>
      </c>
      <c r="F60" s="133" t="str">
        <f t="shared" si="2"/>
        <v>0</v>
      </c>
      <c r="G60" s="134">
        <f>SUBSTITUTE(F60,".",",")/'PADRÃO CBHPO'!$F$1</f>
        <v>0</v>
      </c>
      <c r="H60" s="135">
        <f>'PADRÃO CBHPO'!G60</f>
        <v>25</v>
      </c>
      <c r="I60" s="136">
        <f t="shared" si="1"/>
        <v>12.5</v>
      </c>
      <c r="J60" s="135" t="str">
        <f>'PADRÃO CBHPO'!I60</f>
        <v>N/A</v>
      </c>
      <c r="K60" s="135" t="str">
        <f>'PADRÃO CBHPO'!J60</f>
        <v>N/A</v>
      </c>
      <c r="L60" s="148" t="str">
        <f>'PADRÃO CBHPO'!K60</f>
        <v>Percentual</v>
      </c>
      <c r="M60" s="155">
        <v>0</v>
      </c>
      <c r="N60" s="162">
        <f>'PADRÃO CBHPO'!L60</f>
        <v>116.5</v>
      </c>
      <c r="O60" s="7">
        <v>82000468</v>
      </c>
    </row>
    <row r="61" spans="1:15" x14ac:dyDescent="0.25">
      <c r="A61" s="130">
        <f>'PADRÃO CBHPO'!A61</f>
        <v>0</v>
      </c>
      <c r="B61" s="131" t="str">
        <f>'PADRÃO CBHPO'!B61</f>
        <v>2-Odont Cirur</v>
      </c>
      <c r="C61" s="131" t="str">
        <f>'PADRÃO CBHPO'!C61</f>
        <v>Controle de hemorragia sem aplicação de agente hemostático</v>
      </c>
      <c r="D61" s="132">
        <f>'PADRÃO CBHPO'!D61</f>
        <v>2020</v>
      </c>
      <c r="E61" s="132">
        <f>'PADRÃO CBHPO'!E61</f>
        <v>100</v>
      </c>
      <c r="F61" s="133" t="str">
        <f t="shared" si="2"/>
        <v>0</v>
      </c>
      <c r="G61" s="134">
        <f>SUBSTITUTE(F61,".",",")/'PADRÃO CBHPO'!$F$1</f>
        <v>0</v>
      </c>
      <c r="H61" s="135">
        <f>'PADRÃO CBHPO'!G61</f>
        <v>20</v>
      </c>
      <c r="I61" s="136">
        <f t="shared" si="1"/>
        <v>10</v>
      </c>
      <c r="J61" s="135" t="str">
        <f>'PADRÃO CBHPO'!I61</f>
        <v>N/A</v>
      </c>
      <c r="K61" s="135" t="str">
        <f>'PADRÃO CBHPO'!J61</f>
        <v>N/A</v>
      </c>
      <c r="L61" s="148" t="str">
        <f>'PADRÃO CBHPO'!K61</f>
        <v>Percentual</v>
      </c>
      <c r="M61" s="155">
        <v>0</v>
      </c>
      <c r="N61" s="162">
        <f>'PADRÃO CBHPO'!L61</f>
        <v>114</v>
      </c>
      <c r="O61" s="7">
        <v>82000484</v>
      </c>
    </row>
    <row r="62" spans="1:15" x14ac:dyDescent="0.25">
      <c r="A62" s="130">
        <f>'PADRÃO CBHPO'!A62</f>
        <v>0</v>
      </c>
      <c r="B62" s="131" t="str">
        <f>'PADRÃO CBHPO'!B62</f>
        <v>2-Odont Cirur</v>
      </c>
      <c r="C62" s="131" t="str">
        <f>'PADRÃO CBHPO'!C62</f>
        <v xml:space="preserve">Controle pós-operatório (por sessão) </v>
      </c>
      <c r="D62" s="132">
        <f>'PADRÃO CBHPO'!D62</f>
        <v>2020</v>
      </c>
      <c r="E62" s="132">
        <f>'PADRÃO CBHPO'!E62</f>
        <v>100</v>
      </c>
      <c r="F62" s="133" t="str">
        <f t="shared" si="2"/>
        <v>0</v>
      </c>
      <c r="G62" s="134">
        <f>SUBSTITUTE(F62,".",",")/'PADRÃO CBHPO'!$F$1</f>
        <v>0</v>
      </c>
      <c r="H62" s="135">
        <f>'PADRÃO CBHPO'!G62</f>
        <v>10</v>
      </c>
      <c r="I62" s="136">
        <f t="shared" si="1"/>
        <v>5</v>
      </c>
      <c r="J62" s="135" t="str">
        <f>'PADRÃO CBHPO'!I62</f>
        <v>N/A</v>
      </c>
      <c r="K62" s="135" t="str">
        <f>'PADRÃO CBHPO'!J62</f>
        <v>N/A</v>
      </c>
      <c r="L62" s="148" t="str">
        <f>'PADRÃO CBHPO'!K62</f>
        <v>Percentual</v>
      </c>
      <c r="M62" s="155">
        <v>0</v>
      </c>
      <c r="N62" s="162">
        <f>'PADRÃO CBHPO'!L62</f>
        <v>109</v>
      </c>
      <c r="O62" s="7">
        <v>82000506</v>
      </c>
    </row>
    <row r="63" spans="1:15" x14ac:dyDescent="0.25">
      <c r="A63" s="130">
        <f>'PADRÃO CBHPO'!A63</f>
        <v>0</v>
      </c>
      <c r="B63" s="131" t="str">
        <f>'PADRÃO CBHPO'!B63</f>
        <v>2-Odont Cirur</v>
      </c>
      <c r="C63" s="131" t="str">
        <f>'PADRÃO CBHPO'!C63</f>
        <v>Criocirurgia de neoplasias da região BMF (por sessão)</v>
      </c>
      <c r="D63" s="132">
        <f>'PADRÃO CBHPO'!D63</f>
        <v>2020</v>
      </c>
      <c r="E63" s="132">
        <f>'PADRÃO CBHPO'!E63</f>
        <v>160</v>
      </c>
      <c r="F63" s="133" t="str">
        <f t="shared" si="2"/>
        <v>0</v>
      </c>
      <c r="G63" s="134">
        <f>SUBSTITUTE(F63,".",",")/'PADRÃO CBHPO'!$F$1</f>
        <v>0</v>
      </c>
      <c r="H63" s="135">
        <f>'PADRÃO CBHPO'!G63</f>
        <v>28</v>
      </c>
      <c r="I63" s="136">
        <f t="shared" si="1"/>
        <v>14</v>
      </c>
      <c r="J63" s="135" t="str">
        <f>'PADRÃO CBHPO'!I63</f>
        <v>N/A</v>
      </c>
      <c r="K63" s="135" t="str">
        <f>'PADRÃO CBHPO'!J63</f>
        <v>N/A</v>
      </c>
      <c r="L63" s="148" t="str">
        <f>'PADRÃO CBHPO'!K63</f>
        <v>Percentual</v>
      </c>
      <c r="M63" s="155">
        <v>0</v>
      </c>
      <c r="N63" s="162">
        <f>'PADRÃO CBHPO'!L63</f>
        <v>180.4</v>
      </c>
      <c r="O63" s="7">
        <v>82000522</v>
      </c>
    </row>
    <row r="64" spans="1:15" x14ac:dyDescent="0.25">
      <c r="A64" s="130">
        <f>'PADRÃO CBHPO'!A64</f>
        <v>0</v>
      </c>
      <c r="B64" s="131" t="str">
        <f>'PADRÃO CBHPO'!B64</f>
        <v>2-Odont Cirur</v>
      </c>
      <c r="C64" s="131" t="str">
        <f>'PADRÃO CBHPO'!C64</f>
        <v>Crioterapia ou termoterapia (por sessão)</v>
      </c>
      <c r="D64" s="132">
        <f>'PADRÃO CBHPO'!D64</f>
        <v>2020</v>
      </c>
      <c r="E64" s="132">
        <f>'PADRÃO CBHPO'!E64</f>
        <v>140</v>
      </c>
      <c r="F64" s="133" t="str">
        <f t="shared" si="2"/>
        <v>0</v>
      </c>
      <c r="G64" s="134">
        <f>SUBSTITUTE(F64,".",",")/'PADRÃO CBHPO'!$F$1</f>
        <v>0</v>
      </c>
      <c r="H64" s="135">
        <f>'PADRÃO CBHPO'!G64</f>
        <v>30</v>
      </c>
      <c r="I64" s="136">
        <f t="shared" si="1"/>
        <v>15</v>
      </c>
      <c r="J64" s="135" t="str">
        <f>'PADRÃO CBHPO'!I64</f>
        <v>N/A</v>
      </c>
      <c r="K64" s="135" t="str">
        <f>'PADRÃO CBHPO'!J64</f>
        <v>N/A</v>
      </c>
      <c r="L64" s="148" t="str">
        <f>'PADRÃO CBHPO'!K64</f>
        <v>Percentual</v>
      </c>
      <c r="M64" s="155">
        <v>0</v>
      </c>
      <c r="N64" s="162">
        <f>'PADRÃO CBHPO'!L64</f>
        <v>160.6</v>
      </c>
      <c r="O64" s="7">
        <v>82000549</v>
      </c>
    </row>
    <row r="65" spans="1:15" x14ac:dyDescent="0.25">
      <c r="A65" s="130">
        <f>'PADRÃO CBHPO'!A65</f>
        <v>0</v>
      </c>
      <c r="B65" s="131" t="str">
        <f>'PADRÃO CBHPO'!B65</f>
        <v>2-Odont Cirur</v>
      </c>
      <c r="C65" s="131" t="str">
        <f>'PADRÃO CBHPO'!C65</f>
        <v xml:space="preserve">Cunha proximal </v>
      </c>
      <c r="D65" s="132">
        <f>'PADRÃO CBHPO'!D65</f>
        <v>2020</v>
      </c>
      <c r="E65" s="132">
        <f>'PADRÃO CBHPO'!E65</f>
        <v>170</v>
      </c>
      <c r="F65" s="133" t="str">
        <f t="shared" si="2"/>
        <v>0</v>
      </c>
      <c r="G65" s="134">
        <f>SUBSTITUTE(F65,".",",")/'PADRÃO CBHPO'!$F$1</f>
        <v>0</v>
      </c>
      <c r="H65" s="135">
        <f>'PADRÃO CBHPO'!G65</f>
        <v>46</v>
      </c>
      <c r="I65" s="136">
        <f t="shared" si="1"/>
        <v>23</v>
      </c>
      <c r="J65" s="135" t="str">
        <f>'PADRÃO CBHPO'!I65</f>
        <v>N/A</v>
      </c>
      <c r="K65" s="135" t="str">
        <f>'PADRÃO CBHPO'!J65</f>
        <v>N/A</v>
      </c>
      <c r="L65" s="148" t="str">
        <f>'PADRÃO CBHPO'!K65</f>
        <v>Percentual</v>
      </c>
      <c r="M65" s="155">
        <v>0</v>
      </c>
      <c r="N65" s="162">
        <f>'PADRÃO CBHPO'!L65</f>
        <v>199.8</v>
      </c>
      <c r="O65" s="7">
        <v>82000557</v>
      </c>
    </row>
    <row r="66" spans="1:15" x14ac:dyDescent="0.25">
      <c r="A66" s="130">
        <f>'PADRÃO CBHPO'!A66</f>
        <v>0</v>
      </c>
      <c r="B66" s="131" t="str">
        <f>'PADRÃO CBHPO'!B66</f>
        <v>2-Odont Cirur</v>
      </c>
      <c r="C66" s="131" t="str">
        <f>'PADRÃO CBHPO'!C66</f>
        <v>Drenagem de abscesso, hematoma e/ou flegmão da região BMF - extra oral</v>
      </c>
      <c r="D66" s="132">
        <f>'PADRÃO CBHPO'!D66</f>
        <v>2020</v>
      </c>
      <c r="E66" s="132">
        <f>'PADRÃO CBHPO'!E66</f>
        <v>150</v>
      </c>
      <c r="F66" s="133" t="str">
        <f t="shared" si="2"/>
        <v>0</v>
      </c>
      <c r="G66" s="134">
        <f>SUBSTITUTE(F66,".",",")/'PADRÃO CBHPO'!$F$1</f>
        <v>0</v>
      </c>
      <c r="H66" s="135">
        <f>'PADRÃO CBHPO'!G66</f>
        <v>25</v>
      </c>
      <c r="I66" s="136">
        <f t="shared" si="1"/>
        <v>12.5</v>
      </c>
      <c r="J66" s="135" t="str">
        <f>'PADRÃO CBHPO'!I66</f>
        <v>N/A</v>
      </c>
      <c r="K66" s="135" t="str">
        <f>'PADRÃO CBHPO'!J66</f>
        <v>N/A</v>
      </c>
      <c r="L66" s="148" t="str">
        <f>'PADRÃO CBHPO'!K66</f>
        <v>Percentual</v>
      </c>
      <c r="M66" s="155">
        <v>0</v>
      </c>
      <c r="N66" s="162">
        <f>'PADRÃO CBHPO'!L66</f>
        <v>168.5</v>
      </c>
      <c r="O66" s="7">
        <v>82001022</v>
      </c>
    </row>
    <row r="67" spans="1:15" x14ac:dyDescent="0.25">
      <c r="A67" s="130">
        <f>'PADRÃO CBHPO'!A67</f>
        <v>0</v>
      </c>
      <c r="B67" s="131" t="str">
        <f>'PADRÃO CBHPO'!B67</f>
        <v>2-Odont Cirur</v>
      </c>
      <c r="C67" s="131" t="str">
        <f>'PADRÃO CBHPO'!C67</f>
        <v>Drenagem de abscesso, hematoma e/ou flegmão da região BMF - intra oral</v>
      </c>
      <c r="D67" s="132">
        <f>'PADRÃO CBHPO'!D67</f>
        <v>2020</v>
      </c>
      <c r="E67" s="132">
        <f>'PADRÃO CBHPO'!E67</f>
        <v>150</v>
      </c>
      <c r="F67" s="133" t="str">
        <f t="shared" si="2"/>
        <v>0</v>
      </c>
      <c r="G67" s="134">
        <f>SUBSTITUTE(F67,".",",")/'PADRÃO CBHPO'!$F$1</f>
        <v>0</v>
      </c>
      <c r="H67" s="135">
        <f>'PADRÃO CBHPO'!G67</f>
        <v>25</v>
      </c>
      <c r="I67" s="136">
        <f t="shared" ref="I67:I129" si="3">H67*SUBSTITUTE($I$1,".",",")</f>
        <v>12.5</v>
      </c>
      <c r="J67" s="135" t="str">
        <f>'PADRÃO CBHPO'!I67</f>
        <v>N/A</v>
      </c>
      <c r="K67" s="135" t="str">
        <f>'PADRÃO CBHPO'!J67</f>
        <v>N/A</v>
      </c>
      <c r="L67" s="148" t="str">
        <f>'PADRÃO CBHPO'!K67</f>
        <v>Percentual</v>
      </c>
      <c r="M67" s="155">
        <v>0</v>
      </c>
      <c r="N67" s="162">
        <f>'PADRÃO CBHPO'!L67</f>
        <v>168.5</v>
      </c>
      <c r="O67" s="7">
        <v>82001030</v>
      </c>
    </row>
    <row r="68" spans="1:15" x14ac:dyDescent="0.25">
      <c r="A68" s="130">
        <f>'PADRÃO CBHPO'!A68</f>
        <v>0</v>
      </c>
      <c r="B68" s="131" t="str">
        <f>'PADRÃO CBHPO'!B68</f>
        <v>2-Odont Cirur</v>
      </c>
      <c r="C68" s="131" t="str">
        <f>'PADRÃO CBHPO'!C68</f>
        <v>Enxerto com osso autógeno da linha oblíqua - por área enxertada</v>
      </c>
      <c r="D68" s="132">
        <f>'PADRÃO CBHPO'!D68</f>
        <v>2020</v>
      </c>
      <c r="E68" s="132">
        <f>'PADRÃO CBHPO'!E68</f>
        <v>800</v>
      </c>
      <c r="F68" s="133" t="str">
        <f t="shared" si="2"/>
        <v>0</v>
      </c>
      <c r="G68" s="134">
        <f>SUBSTITUTE(F68,".",",")/'PADRÃO CBHPO'!$F$1</f>
        <v>0</v>
      </c>
      <c r="H68" s="135">
        <f>'PADRÃO CBHPO'!G68</f>
        <v>500</v>
      </c>
      <c r="I68" s="136">
        <f t="shared" si="3"/>
        <v>250</v>
      </c>
      <c r="J68" s="135" t="str">
        <f>'PADRÃO CBHPO'!I68</f>
        <v>N/A</v>
      </c>
      <c r="K68" s="135" t="str">
        <f>'PADRÃO CBHPO'!J68</f>
        <v>N/A</v>
      </c>
      <c r="L68" s="148" t="str">
        <f>'PADRÃO CBHPO'!K68</f>
        <v>Percentual</v>
      </c>
      <c r="M68" s="155">
        <v>0</v>
      </c>
      <c r="N68" s="162">
        <f>'PADRÃO CBHPO'!L68</f>
        <v>1082</v>
      </c>
      <c r="O68" s="7">
        <v>82000581</v>
      </c>
    </row>
    <row r="69" spans="1:15" x14ac:dyDescent="0.25">
      <c r="A69" s="130">
        <f>'PADRÃO CBHPO'!A69</f>
        <v>0</v>
      </c>
      <c r="B69" s="131" t="str">
        <f>'PADRÃO CBHPO'!B69</f>
        <v>2-Odont Cirur</v>
      </c>
      <c r="C69" s="131" t="str">
        <f>'PADRÃO CBHPO'!C69</f>
        <v>Enxerto com osso autógeno do mento - por área enxertada</v>
      </c>
      <c r="D69" s="132">
        <f>'PADRÃO CBHPO'!D69</f>
        <v>2020</v>
      </c>
      <c r="E69" s="132">
        <f>'PADRÃO CBHPO'!E69</f>
        <v>700</v>
      </c>
      <c r="F69" s="133" t="str">
        <f t="shared" si="2"/>
        <v>0</v>
      </c>
      <c r="G69" s="134">
        <f>SUBSTITUTE(F69,".",",")/'PADRÃO CBHPO'!$F$1</f>
        <v>0</v>
      </c>
      <c r="H69" s="135">
        <f>'PADRÃO CBHPO'!G69</f>
        <v>500</v>
      </c>
      <c r="I69" s="136">
        <f t="shared" si="3"/>
        <v>250</v>
      </c>
      <c r="J69" s="135" t="str">
        <f>'PADRÃO CBHPO'!I69</f>
        <v>N/A</v>
      </c>
      <c r="K69" s="135" t="str">
        <f>'PADRÃO CBHPO'!J69</f>
        <v>N/A</v>
      </c>
      <c r="L69" s="148" t="str">
        <f>'PADRÃO CBHPO'!K69</f>
        <v>Percentual</v>
      </c>
      <c r="M69" s="155">
        <v>0</v>
      </c>
      <c r="N69" s="162">
        <f>'PADRÃO CBHPO'!L69</f>
        <v>978</v>
      </c>
      <c r="O69" s="7">
        <v>82000603</v>
      </c>
    </row>
    <row r="70" spans="1:15" x14ac:dyDescent="0.25">
      <c r="A70" s="130">
        <f>'PADRÃO CBHPO'!A70</f>
        <v>0</v>
      </c>
      <c r="B70" s="131" t="str">
        <f>'PADRÃO CBHPO'!B70</f>
        <v>2-Odont Cirur</v>
      </c>
      <c r="C70" s="131" t="str">
        <f>'PADRÃO CBHPO'!C70</f>
        <v>Enxerto com osso liofilizado - por área enxertada</v>
      </c>
      <c r="D70" s="132">
        <f>'PADRÃO CBHPO'!D70</f>
        <v>2020</v>
      </c>
      <c r="E70" s="132">
        <f>'PADRÃO CBHPO'!E70</f>
        <v>200</v>
      </c>
      <c r="F70" s="133" t="str">
        <f t="shared" si="2"/>
        <v>0</v>
      </c>
      <c r="G70" s="134">
        <f>SUBSTITUTE(F70,".",",")/'PADRÃO CBHPO'!$F$1</f>
        <v>0</v>
      </c>
      <c r="H70" s="135">
        <f>'PADRÃO CBHPO'!G70</f>
        <v>200</v>
      </c>
      <c r="I70" s="136">
        <f t="shared" si="3"/>
        <v>100</v>
      </c>
      <c r="J70" s="135" t="str">
        <f>'PADRÃO CBHPO'!I70</f>
        <v>N/A</v>
      </c>
      <c r="K70" s="135" t="str">
        <f>'PADRÃO CBHPO'!J70</f>
        <v>N/A</v>
      </c>
      <c r="L70" s="148" t="str">
        <f>'PADRÃO CBHPO'!K70</f>
        <v>Percentual</v>
      </c>
      <c r="M70" s="155">
        <v>0</v>
      </c>
      <c r="N70" s="162">
        <f>'PADRÃO CBHPO'!L70</f>
        <v>308</v>
      </c>
      <c r="O70" s="7">
        <v>82000620</v>
      </c>
    </row>
    <row r="71" spans="1:15" x14ac:dyDescent="0.25">
      <c r="A71" s="130">
        <f>'PADRÃO CBHPO'!A71</f>
        <v>0</v>
      </c>
      <c r="B71" s="131" t="str">
        <f>'PADRÃO CBHPO'!B71</f>
        <v>2-Odont Cirur</v>
      </c>
      <c r="C71" s="131" t="str">
        <f>'PADRÃO CBHPO'!C71</f>
        <v>Enxerto conjuntivo subepitelial - por elemento</v>
      </c>
      <c r="D71" s="132">
        <f>'PADRÃO CBHPO'!D71</f>
        <v>2020</v>
      </c>
      <c r="E71" s="132">
        <f>'PADRÃO CBHPO'!E71</f>
        <v>450</v>
      </c>
      <c r="F71" s="133" t="str">
        <f t="shared" si="2"/>
        <v>0</v>
      </c>
      <c r="G71" s="134">
        <f>SUBSTITUTE(F71,".",",")/'PADRÃO CBHPO'!$F$1</f>
        <v>0</v>
      </c>
      <c r="H71" s="135">
        <f>'PADRÃO CBHPO'!G71</f>
        <v>56</v>
      </c>
      <c r="I71" s="136">
        <f t="shared" si="3"/>
        <v>28</v>
      </c>
      <c r="J71" s="135" t="str">
        <f>'PADRÃO CBHPO'!I71</f>
        <v>N/A</v>
      </c>
      <c r="K71" s="135" t="str">
        <f>'PADRÃO CBHPO'!J71</f>
        <v>N/A</v>
      </c>
      <c r="L71" s="148" t="str">
        <f>'PADRÃO CBHPO'!K71</f>
        <v>Percentual</v>
      </c>
      <c r="M71" s="155">
        <v>0</v>
      </c>
      <c r="N71" s="162">
        <f>'PADRÃO CBHPO'!L71</f>
        <v>496</v>
      </c>
      <c r="O71" s="7">
        <v>82000646</v>
      </c>
    </row>
    <row r="72" spans="1:15" x14ac:dyDescent="0.25">
      <c r="A72" s="130">
        <f>'PADRÃO CBHPO'!A72</f>
        <v>0</v>
      </c>
      <c r="B72" s="131" t="str">
        <f>'PADRÃO CBHPO'!B72</f>
        <v>2-Odont Cirur</v>
      </c>
      <c r="C72" s="131" t="str">
        <f>'PADRÃO CBHPO'!C72</f>
        <v>Enxerto gengival livre - por elemento</v>
      </c>
      <c r="D72" s="132">
        <f>'PADRÃO CBHPO'!D72</f>
        <v>2020</v>
      </c>
      <c r="E72" s="132">
        <f>'PADRÃO CBHPO'!E72</f>
        <v>380</v>
      </c>
      <c r="F72" s="133" t="str">
        <f t="shared" si="2"/>
        <v>0</v>
      </c>
      <c r="G72" s="134">
        <f>SUBSTITUTE(F72,".",",")/'PADRÃO CBHPO'!$F$1</f>
        <v>0</v>
      </c>
      <c r="H72" s="135">
        <f>'PADRÃO CBHPO'!G72</f>
        <v>56</v>
      </c>
      <c r="I72" s="136">
        <f t="shared" si="3"/>
        <v>28</v>
      </c>
      <c r="J72" s="135" t="str">
        <f>'PADRÃO CBHPO'!I72</f>
        <v>N/A</v>
      </c>
      <c r="K72" s="135" t="str">
        <f>'PADRÃO CBHPO'!J72</f>
        <v>N/A</v>
      </c>
      <c r="L72" s="148" t="str">
        <f>'PADRÃO CBHPO'!K72</f>
        <v>Percentual</v>
      </c>
      <c r="M72" s="155">
        <v>0</v>
      </c>
      <c r="N72" s="162">
        <f>'PADRÃO CBHPO'!L72</f>
        <v>423.2</v>
      </c>
      <c r="O72" s="7">
        <v>82000662</v>
      </c>
    </row>
    <row r="73" spans="1:15" x14ac:dyDescent="0.25">
      <c r="A73" s="130">
        <f>'PADRÃO CBHPO'!A73</f>
        <v>0</v>
      </c>
      <c r="B73" s="131" t="str">
        <f>'PADRÃO CBHPO'!B73</f>
        <v>2-Odont Cirur</v>
      </c>
      <c r="C73" s="131" t="str">
        <f>'PADRÃO CBHPO'!C73</f>
        <v xml:space="preserve">Enxerto pediculado - por elemento </v>
      </c>
      <c r="D73" s="132">
        <f>'PADRÃO CBHPO'!D73</f>
        <v>2020</v>
      </c>
      <c r="E73" s="132">
        <f>'PADRÃO CBHPO'!E73</f>
        <v>300</v>
      </c>
      <c r="F73" s="133" t="str">
        <f t="shared" si="2"/>
        <v>0</v>
      </c>
      <c r="G73" s="134">
        <f>SUBSTITUTE(F73,".",",")/'PADRÃO CBHPO'!$F$1</f>
        <v>0</v>
      </c>
      <c r="H73" s="135">
        <f>'PADRÃO CBHPO'!G73</f>
        <v>49</v>
      </c>
      <c r="I73" s="136">
        <f t="shared" si="3"/>
        <v>24.5</v>
      </c>
      <c r="J73" s="135" t="str">
        <f>'PADRÃO CBHPO'!I73</f>
        <v>N/A</v>
      </c>
      <c r="K73" s="135" t="str">
        <f>'PADRÃO CBHPO'!J73</f>
        <v>N/A</v>
      </c>
      <c r="L73" s="148" t="str">
        <f>'PADRÃO CBHPO'!K73</f>
        <v>Percentual</v>
      </c>
      <c r="M73" s="155">
        <v>0</v>
      </c>
      <c r="N73" s="162">
        <f>'PADRÃO CBHPO'!L73</f>
        <v>336.5</v>
      </c>
      <c r="O73" s="7">
        <v>82000689</v>
      </c>
    </row>
    <row r="74" spans="1:15" x14ac:dyDescent="0.25">
      <c r="A74" s="130">
        <f>'PADRÃO CBHPO'!A74</f>
        <v>0</v>
      </c>
      <c r="B74" s="131" t="str">
        <f>'PADRÃO CBHPO'!B74</f>
        <v>2-Odont Cirur</v>
      </c>
      <c r="C74" s="131" t="str">
        <f>'PADRÃO CBHPO'!C74</f>
        <v>Exérese de  mucocele</v>
      </c>
      <c r="D74" s="132">
        <f>'PADRÃO CBHPO'!D74</f>
        <v>2020</v>
      </c>
      <c r="E74" s="132">
        <f>'PADRÃO CBHPO'!E74</f>
        <v>150</v>
      </c>
      <c r="F74" s="133" t="str">
        <f t="shared" si="2"/>
        <v>0</v>
      </c>
      <c r="G74" s="134">
        <f>SUBSTITUTE(F74,".",",")/'PADRÃO CBHPO'!$F$1</f>
        <v>0</v>
      </c>
      <c r="H74" s="135">
        <f>'PADRÃO CBHPO'!G74</f>
        <v>28</v>
      </c>
      <c r="I74" s="136">
        <f t="shared" si="3"/>
        <v>14</v>
      </c>
      <c r="J74" s="135" t="str">
        <f>'PADRÃO CBHPO'!I74</f>
        <v>N/A</v>
      </c>
      <c r="K74" s="135" t="str">
        <f>'PADRÃO CBHPO'!J74</f>
        <v>N/A</v>
      </c>
      <c r="L74" s="148" t="str">
        <f>'PADRÃO CBHPO'!K74</f>
        <v>Percentual</v>
      </c>
      <c r="M74" s="155">
        <v>0</v>
      </c>
      <c r="N74" s="162">
        <f>'PADRÃO CBHPO'!L74</f>
        <v>170</v>
      </c>
      <c r="O74" s="7">
        <v>82000794</v>
      </c>
    </row>
    <row r="75" spans="1:15" x14ac:dyDescent="0.25">
      <c r="A75" s="130">
        <f>'PADRÃO CBHPO'!A75</f>
        <v>0</v>
      </c>
      <c r="B75" s="131" t="str">
        <f>'PADRÃO CBHPO'!B75</f>
        <v>2-Odont Cirur</v>
      </c>
      <c r="C75" s="131" t="str">
        <f>'PADRÃO CBHPO'!C75</f>
        <v>Exérese de cistos odontológicos de mandíbula e maxila</v>
      </c>
      <c r="D75" s="132">
        <f>'PADRÃO CBHPO'!D75</f>
        <v>2020</v>
      </c>
      <c r="E75" s="132">
        <f>'PADRÃO CBHPO'!E75</f>
        <v>250</v>
      </c>
      <c r="F75" s="133" t="str">
        <f t="shared" si="2"/>
        <v>0</v>
      </c>
      <c r="G75" s="134">
        <f>SUBSTITUTE(F75,".",",")/'PADRÃO CBHPO'!$F$1</f>
        <v>0</v>
      </c>
      <c r="H75" s="135">
        <f>'PADRÃO CBHPO'!G75</f>
        <v>28</v>
      </c>
      <c r="I75" s="136">
        <f t="shared" si="3"/>
        <v>14</v>
      </c>
      <c r="J75" s="135" t="str">
        <f>'PADRÃO CBHPO'!I75</f>
        <v>N/A</v>
      </c>
      <c r="K75" s="135" t="str">
        <f>'PADRÃO CBHPO'!J75</f>
        <v>N/A</v>
      </c>
      <c r="L75" s="148" t="str">
        <f>'PADRÃO CBHPO'!K75</f>
        <v>Percentual</v>
      </c>
      <c r="M75" s="155">
        <v>0</v>
      </c>
      <c r="N75" s="162">
        <f>'PADRÃO CBHPO'!L75</f>
        <v>274</v>
      </c>
      <c r="O75" s="7">
        <v>82000786</v>
      </c>
    </row>
    <row r="76" spans="1:15" x14ac:dyDescent="0.25">
      <c r="A76" s="130">
        <f>'PADRÃO CBHPO'!A76</f>
        <v>0</v>
      </c>
      <c r="B76" s="131" t="str">
        <f>'PADRÃO CBHPO'!B76</f>
        <v>2-Odont Cirur</v>
      </c>
      <c r="C76" s="131" t="str">
        <f>'PADRÃO CBHPO'!C76</f>
        <v>Exérese de lipoma em região BMF</v>
      </c>
      <c r="D76" s="132">
        <f>'PADRÃO CBHPO'!D76</f>
        <v>2020</v>
      </c>
      <c r="E76" s="132">
        <f>'PADRÃO CBHPO'!E76</f>
        <v>250</v>
      </c>
      <c r="F76" s="133" t="str">
        <f t="shared" si="2"/>
        <v>0</v>
      </c>
      <c r="G76" s="134">
        <f>SUBSTITUTE(F76,".",",")/'PADRÃO CBHPO'!$F$1</f>
        <v>0</v>
      </c>
      <c r="H76" s="135">
        <f>'PADRÃO CBHPO'!G76</f>
        <v>28</v>
      </c>
      <c r="I76" s="136">
        <f t="shared" si="3"/>
        <v>14</v>
      </c>
      <c r="J76" s="135" t="str">
        <f>'PADRÃO CBHPO'!I76</f>
        <v>N/A</v>
      </c>
      <c r="K76" s="135" t="str">
        <f>'PADRÃO CBHPO'!J76</f>
        <v>N/A</v>
      </c>
      <c r="L76" s="148" t="str">
        <f>'PADRÃO CBHPO'!K76</f>
        <v>Percentual</v>
      </c>
      <c r="M76" s="155">
        <v>0</v>
      </c>
      <c r="N76" s="162">
        <f>'PADRÃO CBHPO'!L76</f>
        <v>274</v>
      </c>
      <c r="O76" s="7">
        <v>82000743</v>
      </c>
    </row>
    <row r="77" spans="1:15" x14ac:dyDescent="0.25">
      <c r="A77" s="130">
        <f>'PADRÃO CBHPO'!A77</f>
        <v>0</v>
      </c>
      <c r="B77" s="131" t="str">
        <f>'PADRÃO CBHPO'!B77</f>
        <v>2-Odont Cirur</v>
      </c>
      <c r="C77" s="131" t="str">
        <f>'PADRÃO CBHPO'!C77</f>
        <v xml:space="preserve">Exérese de rânula </v>
      </c>
      <c r="D77" s="132">
        <f>'PADRÃO CBHPO'!D77</f>
        <v>2020</v>
      </c>
      <c r="E77" s="132">
        <f>'PADRÃO CBHPO'!E77</f>
        <v>350</v>
      </c>
      <c r="F77" s="133" t="str">
        <f t="shared" si="2"/>
        <v>0</v>
      </c>
      <c r="G77" s="134">
        <f>SUBSTITUTE(F77,".",",")/'PADRÃO CBHPO'!$F$1</f>
        <v>0</v>
      </c>
      <c r="H77" s="135">
        <f>'PADRÃO CBHPO'!G77</f>
        <v>28</v>
      </c>
      <c r="I77" s="136">
        <f t="shared" si="3"/>
        <v>14</v>
      </c>
      <c r="J77" s="135" t="str">
        <f>'PADRÃO CBHPO'!I77</f>
        <v>N/A</v>
      </c>
      <c r="K77" s="135" t="str">
        <f>'PADRÃO CBHPO'!J77</f>
        <v>N/A</v>
      </c>
      <c r="L77" s="148" t="str">
        <f>'PADRÃO CBHPO'!K77</f>
        <v>Percentual</v>
      </c>
      <c r="M77" s="155">
        <v>0</v>
      </c>
      <c r="N77" s="162">
        <f>'PADRÃO CBHPO'!L77</f>
        <v>378</v>
      </c>
      <c r="O77" s="7">
        <v>82000808</v>
      </c>
    </row>
    <row r="78" spans="1:15" x14ac:dyDescent="0.25">
      <c r="A78" s="130">
        <f>'PADRÃO CBHPO'!A78</f>
        <v>0</v>
      </c>
      <c r="B78" s="131" t="str">
        <f>'PADRÃO CBHPO'!B78</f>
        <v>2-Odont Cirur</v>
      </c>
      <c r="C78" s="131" t="str">
        <f>'PADRÃO CBHPO'!C78</f>
        <v xml:space="preserve">Exodontia  de raiz residual </v>
      </c>
      <c r="D78" s="132">
        <f>'PADRÃO CBHPO'!D78</f>
        <v>2020</v>
      </c>
      <c r="E78" s="132">
        <f>'PADRÃO CBHPO'!E78</f>
        <v>150</v>
      </c>
      <c r="F78" s="133" t="str">
        <f t="shared" si="2"/>
        <v>0</v>
      </c>
      <c r="G78" s="134">
        <f>SUBSTITUTE(F78,".",",")/'PADRÃO CBHPO'!$F$1</f>
        <v>0</v>
      </c>
      <c r="H78" s="135">
        <f>'PADRÃO CBHPO'!G78</f>
        <v>30</v>
      </c>
      <c r="I78" s="136">
        <f t="shared" si="3"/>
        <v>15</v>
      </c>
      <c r="J78" s="135" t="str">
        <f>'PADRÃO CBHPO'!I78</f>
        <v>N/A</v>
      </c>
      <c r="K78" s="135" t="str">
        <f>'PADRÃO CBHPO'!J78</f>
        <v>N/A</v>
      </c>
      <c r="L78" s="148" t="str">
        <f>'PADRÃO CBHPO'!K78</f>
        <v>Percentual</v>
      </c>
      <c r="M78" s="155">
        <v>0</v>
      </c>
      <c r="N78" s="162">
        <f>'PADRÃO CBHPO'!L78</f>
        <v>171</v>
      </c>
      <c r="O78" s="7">
        <v>82000859</v>
      </c>
    </row>
    <row r="79" spans="1:15" x14ac:dyDescent="0.25">
      <c r="A79" s="130">
        <f>'PADRÃO CBHPO'!A79</f>
        <v>0</v>
      </c>
      <c r="B79" s="131" t="str">
        <f>'PADRÃO CBHPO'!B79</f>
        <v>2-Odont Cirur</v>
      </c>
      <c r="C79" s="131" t="str">
        <f>'PADRÃO CBHPO'!C79</f>
        <v>Exodontia a retalho</v>
      </c>
      <c r="D79" s="132">
        <f>'PADRÃO CBHPO'!D79</f>
        <v>2020</v>
      </c>
      <c r="E79" s="132">
        <f>'PADRÃO CBHPO'!E79</f>
        <v>180</v>
      </c>
      <c r="F79" s="133" t="str">
        <f t="shared" si="2"/>
        <v>0</v>
      </c>
      <c r="G79" s="134">
        <f>SUBSTITUTE(F79,".",",")/'PADRÃO CBHPO'!$F$1</f>
        <v>0</v>
      </c>
      <c r="H79" s="135">
        <f>'PADRÃO CBHPO'!G79</f>
        <v>35</v>
      </c>
      <c r="I79" s="136">
        <f t="shared" si="3"/>
        <v>17.5</v>
      </c>
      <c r="J79" s="135" t="str">
        <f>'PADRÃO CBHPO'!I79</f>
        <v>N/A</v>
      </c>
      <c r="K79" s="135" t="str">
        <f>'PADRÃO CBHPO'!J79</f>
        <v>N/A</v>
      </c>
      <c r="L79" s="148" t="str">
        <f>'PADRÃO CBHPO'!K79</f>
        <v>Percentual</v>
      </c>
      <c r="M79" s="155">
        <v>0</v>
      </c>
      <c r="N79" s="162">
        <f>'PADRÃO CBHPO'!L79</f>
        <v>204.70000000000002</v>
      </c>
      <c r="O79" s="7">
        <v>82000816</v>
      </c>
    </row>
    <row r="80" spans="1:15" x14ac:dyDescent="0.25">
      <c r="A80" s="130">
        <f>'PADRÃO CBHPO'!A80</f>
        <v>0</v>
      </c>
      <c r="B80" s="131" t="str">
        <f>'PADRÃO CBHPO'!B80</f>
        <v>2-Odont Cirur</v>
      </c>
      <c r="C80" s="131" t="str">
        <f>'PADRÃO CBHPO'!C80</f>
        <v xml:space="preserve">Exodontia de permanente  </v>
      </c>
      <c r="D80" s="132">
        <f>'PADRÃO CBHPO'!D80</f>
        <v>2020</v>
      </c>
      <c r="E80" s="132">
        <f>'PADRÃO CBHPO'!E80</f>
        <v>150</v>
      </c>
      <c r="F80" s="133" t="str">
        <f t="shared" si="2"/>
        <v>0</v>
      </c>
      <c r="G80" s="134">
        <f>SUBSTITUTE(F80,".",",")/'PADRÃO CBHPO'!$F$1</f>
        <v>0</v>
      </c>
      <c r="H80" s="135">
        <f>'PADRÃO CBHPO'!G80</f>
        <v>30</v>
      </c>
      <c r="I80" s="136">
        <f t="shared" si="3"/>
        <v>15</v>
      </c>
      <c r="J80" s="135" t="str">
        <f>'PADRÃO CBHPO'!I80</f>
        <v>N/A</v>
      </c>
      <c r="K80" s="135" t="str">
        <f>'PADRÃO CBHPO'!J80</f>
        <v>N/A</v>
      </c>
      <c r="L80" s="148" t="str">
        <f>'PADRÃO CBHPO'!K80</f>
        <v>Percentual</v>
      </c>
      <c r="M80" s="155">
        <v>0</v>
      </c>
      <c r="N80" s="162">
        <f>'PADRÃO CBHPO'!L80</f>
        <v>171</v>
      </c>
      <c r="O80" s="7"/>
    </row>
    <row r="81" spans="1:15" x14ac:dyDescent="0.25">
      <c r="A81" s="130">
        <f>'PADRÃO CBHPO'!A81</f>
        <v>0</v>
      </c>
      <c r="B81" s="131" t="str">
        <f>'PADRÃO CBHPO'!B81</f>
        <v>2-Odont Cirur</v>
      </c>
      <c r="C81" s="131" t="str">
        <f>'PADRÃO CBHPO'!C81</f>
        <v xml:space="preserve">Exodontia de permanente por indicação ortodôntica/protética </v>
      </c>
      <c r="D81" s="132">
        <f>'PADRÃO CBHPO'!D81</f>
        <v>2020</v>
      </c>
      <c r="E81" s="132">
        <f>'PADRÃO CBHPO'!E81</f>
        <v>180</v>
      </c>
      <c r="F81" s="133" t="str">
        <f t="shared" si="2"/>
        <v>0</v>
      </c>
      <c r="G81" s="134">
        <f>SUBSTITUTE(F81,".",",")/'PADRÃO CBHPO'!$F$1</f>
        <v>0</v>
      </c>
      <c r="H81" s="135">
        <f>'PADRÃO CBHPO'!G81</f>
        <v>35</v>
      </c>
      <c r="I81" s="136">
        <f t="shared" si="3"/>
        <v>17.5</v>
      </c>
      <c r="J81" s="135" t="str">
        <f>'PADRÃO CBHPO'!I81</f>
        <v>N/A</v>
      </c>
      <c r="K81" s="135" t="str">
        <f>'PADRÃO CBHPO'!J81</f>
        <v>N/A</v>
      </c>
      <c r="L81" s="148" t="str">
        <f>'PADRÃO CBHPO'!K81</f>
        <v>Percentual</v>
      </c>
      <c r="M81" s="155">
        <v>0</v>
      </c>
      <c r="N81" s="162">
        <f>'PADRÃO CBHPO'!L81</f>
        <v>204.70000000000002</v>
      </c>
      <c r="O81" s="7">
        <v>82000832</v>
      </c>
    </row>
    <row r="82" spans="1:15" x14ac:dyDescent="0.25">
      <c r="A82" s="130">
        <f>'PADRÃO CBHPO'!A82</f>
        <v>0</v>
      </c>
      <c r="B82" s="131" t="str">
        <f>'PADRÃO CBHPO'!B82</f>
        <v>2-Odont Cirur</v>
      </c>
      <c r="C82" s="131" t="str">
        <f>'PADRÃO CBHPO'!C82</f>
        <v xml:space="preserve">Frenulectomia  labial </v>
      </c>
      <c r="D82" s="132">
        <f>'PADRÃO CBHPO'!D82</f>
        <v>2020</v>
      </c>
      <c r="E82" s="132">
        <f>'PADRÃO CBHPO'!E82</f>
        <v>250</v>
      </c>
      <c r="F82" s="133" t="str">
        <f t="shared" si="2"/>
        <v>0</v>
      </c>
      <c r="G82" s="134">
        <f>SUBSTITUTE(F82,".",",")/'PADRÃO CBHPO'!$F$1</f>
        <v>0</v>
      </c>
      <c r="H82" s="135">
        <f>'PADRÃO CBHPO'!G82</f>
        <v>42</v>
      </c>
      <c r="I82" s="136">
        <f t="shared" si="3"/>
        <v>21</v>
      </c>
      <c r="J82" s="135" t="str">
        <f>'PADRÃO CBHPO'!I82</f>
        <v>N/A</v>
      </c>
      <c r="K82" s="135" t="str">
        <f>'PADRÃO CBHPO'!J82</f>
        <v>N/A</v>
      </c>
      <c r="L82" s="148" t="str">
        <f>'PADRÃO CBHPO'!K82</f>
        <v>Percentual</v>
      </c>
      <c r="M82" s="155">
        <v>0</v>
      </c>
      <c r="N82" s="162">
        <f>'PADRÃO CBHPO'!L82</f>
        <v>281</v>
      </c>
      <c r="O82" s="7">
        <v>82000883</v>
      </c>
    </row>
    <row r="83" spans="1:15" x14ac:dyDescent="0.25">
      <c r="A83" s="130">
        <f>'PADRÃO CBHPO'!A83</f>
        <v>0</v>
      </c>
      <c r="B83" s="131" t="str">
        <f>'PADRÃO CBHPO'!B83</f>
        <v>2-Odont Cirur</v>
      </c>
      <c r="C83" s="131" t="str">
        <f>'PADRÃO CBHPO'!C83</f>
        <v>Frenulectomia lingual</v>
      </c>
      <c r="D83" s="132">
        <f>'PADRÃO CBHPO'!D83</f>
        <v>2020</v>
      </c>
      <c r="E83" s="132">
        <f>'PADRÃO CBHPO'!E83</f>
        <v>380</v>
      </c>
      <c r="F83" s="133" t="str">
        <f t="shared" si="2"/>
        <v>0</v>
      </c>
      <c r="G83" s="134">
        <f>SUBSTITUTE(F83,".",",")/'PADRÃO CBHPO'!$F$1</f>
        <v>0</v>
      </c>
      <c r="H83" s="135">
        <f>'PADRÃO CBHPO'!G83</f>
        <v>42</v>
      </c>
      <c r="I83" s="136">
        <f t="shared" si="3"/>
        <v>21</v>
      </c>
      <c r="J83" s="135" t="str">
        <f>'PADRÃO CBHPO'!I83</f>
        <v>N/A</v>
      </c>
      <c r="K83" s="135" t="str">
        <f>'PADRÃO CBHPO'!J83</f>
        <v>N/A</v>
      </c>
      <c r="L83" s="148" t="str">
        <f>'PADRÃO CBHPO'!K83</f>
        <v>Percentual</v>
      </c>
      <c r="M83" s="155">
        <v>0</v>
      </c>
      <c r="N83" s="162">
        <f>'PADRÃO CBHPO'!L83</f>
        <v>416.2</v>
      </c>
      <c r="O83" s="7">
        <v>82000891</v>
      </c>
    </row>
    <row r="84" spans="1:15" x14ac:dyDescent="0.25">
      <c r="A84" s="130">
        <f>'PADRÃO CBHPO'!A84</f>
        <v>0</v>
      </c>
      <c r="B84" s="131" t="str">
        <f>'PADRÃO CBHPO'!B84</f>
        <v>2-Odont Cirur</v>
      </c>
      <c r="C84" s="131" t="str">
        <f>'PADRÃO CBHPO'!C84</f>
        <v xml:space="preserve">Frenulotomia labial </v>
      </c>
      <c r="D84" s="132">
        <f>'PADRÃO CBHPO'!D84</f>
        <v>2020</v>
      </c>
      <c r="E84" s="132">
        <f>'PADRÃO CBHPO'!E84</f>
        <v>200</v>
      </c>
      <c r="F84" s="133" t="str">
        <f t="shared" si="2"/>
        <v>0</v>
      </c>
      <c r="G84" s="134">
        <f>SUBSTITUTE(F84,".",",")/'PADRÃO CBHPO'!$F$1</f>
        <v>0</v>
      </c>
      <c r="H84" s="135">
        <f>'PADRÃO CBHPO'!G84</f>
        <v>42</v>
      </c>
      <c r="I84" s="136">
        <f t="shared" si="3"/>
        <v>21</v>
      </c>
      <c r="J84" s="135" t="str">
        <f>'PADRÃO CBHPO'!I84</f>
        <v>N/A</v>
      </c>
      <c r="K84" s="135" t="str">
        <f>'PADRÃO CBHPO'!J84</f>
        <v>N/A</v>
      </c>
      <c r="L84" s="148" t="str">
        <f>'PADRÃO CBHPO'!K84</f>
        <v>Percentual</v>
      </c>
      <c r="M84" s="155">
        <v>0</v>
      </c>
      <c r="N84" s="162">
        <f>'PADRÃO CBHPO'!L84</f>
        <v>229</v>
      </c>
      <c r="O84" s="7">
        <v>82000905</v>
      </c>
    </row>
    <row r="85" spans="1:15" x14ac:dyDescent="0.25">
      <c r="A85" s="130">
        <f>'PADRÃO CBHPO'!A85</f>
        <v>0</v>
      </c>
      <c r="B85" s="131" t="str">
        <f>'PADRÃO CBHPO'!B85</f>
        <v>2-Odont Cirur</v>
      </c>
      <c r="C85" s="131" t="str">
        <f>'PADRÃO CBHPO'!C85</f>
        <v xml:space="preserve">Frenulotomia lingual </v>
      </c>
      <c r="D85" s="132">
        <f>'PADRÃO CBHPO'!D85</f>
        <v>2020</v>
      </c>
      <c r="E85" s="132">
        <f>'PADRÃO CBHPO'!E85</f>
        <v>250</v>
      </c>
      <c r="F85" s="133" t="str">
        <f t="shared" si="2"/>
        <v>0</v>
      </c>
      <c r="G85" s="134">
        <f>SUBSTITUTE(F85,".",",")/'PADRÃO CBHPO'!$F$1</f>
        <v>0</v>
      </c>
      <c r="H85" s="135">
        <f>'PADRÃO CBHPO'!G85</f>
        <v>42</v>
      </c>
      <c r="I85" s="136">
        <f t="shared" si="3"/>
        <v>21</v>
      </c>
      <c r="J85" s="135" t="str">
        <f>'PADRÃO CBHPO'!I85</f>
        <v>N/A</v>
      </c>
      <c r="K85" s="135" t="str">
        <f>'PADRÃO CBHPO'!J85</f>
        <v>N/A</v>
      </c>
      <c r="L85" s="148" t="str">
        <f>'PADRÃO CBHPO'!K85</f>
        <v>Percentual</v>
      </c>
      <c r="M85" s="155">
        <v>0</v>
      </c>
      <c r="N85" s="162">
        <f>'PADRÃO CBHPO'!L85</f>
        <v>281</v>
      </c>
      <c r="O85" s="7">
        <v>82000913</v>
      </c>
    </row>
    <row r="86" spans="1:15" x14ac:dyDescent="0.25">
      <c r="A86" s="130">
        <f>'PADRÃO CBHPO'!A86</f>
        <v>0</v>
      </c>
      <c r="B86" s="131" t="str">
        <f>'PADRÃO CBHPO'!B86</f>
        <v>2-Odont Cirur</v>
      </c>
      <c r="C86" s="131" t="str">
        <f>'PADRÃO CBHPO'!C86</f>
        <v>Gengivectomia - por segmento</v>
      </c>
      <c r="D86" s="132">
        <f>'PADRÃO CBHPO'!D86</f>
        <v>2020</v>
      </c>
      <c r="E86" s="132">
        <f>'PADRÃO CBHPO'!E86</f>
        <v>350</v>
      </c>
      <c r="F86" s="133" t="str">
        <f t="shared" si="2"/>
        <v>0</v>
      </c>
      <c r="G86" s="134">
        <f>SUBSTITUTE(F86,".",",")/'PADRÃO CBHPO'!$F$1</f>
        <v>0</v>
      </c>
      <c r="H86" s="135">
        <f>'PADRÃO CBHPO'!G86</f>
        <v>45</v>
      </c>
      <c r="I86" s="136">
        <f t="shared" si="3"/>
        <v>22.5</v>
      </c>
      <c r="J86" s="135" t="str">
        <f>'PADRÃO CBHPO'!I86</f>
        <v>N/A</v>
      </c>
      <c r="K86" s="135" t="str">
        <f>'PADRÃO CBHPO'!J86</f>
        <v>N/A</v>
      </c>
      <c r="L86" s="148" t="str">
        <f>'PADRÃO CBHPO'!K86</f>
        <v>Percentual</v>
      </c>
      <c r="M86" s="155">
        <v>0</v>
      </c>
      <c r="N86" s="162">
        <f>'PADRÃO CBHPO'!L86</f>
        <v>386.5</v>
      </c>
      <c r="O86" s="7">
        <v>82000921</v>
      </c>
    </row>
    <row r="87" spans="1:15" x14ac:dyDescent="0.25">
      <c r="A87" s="130">
        <f>'PADRÃO CBHPO'!A87</f>
        <v>0</v>
      </c>
      <c r="B87" s="131" t="str">
        <f>'PADRÃO CBHPO'!B87</f>
        <v>2-Odont Cirur</v>
      </c>
      <c r="C87" s="131" t="str">
        <f>'PADRÃO CBHPO'!C87</f>
        <v>Gengivoplastia - por segmento</v>
      </c>
      <c r="D87" s="132">
        <f>'PADRÃO CBHPO'!D87</f>
        <v>2020</v>
      </c>
      <c r="E87" s="132">
        <f>'PADRÃO CBHPO'!E87</f>
        <v>200</v>
      </c>
      <c r="F87" s="133" t="str">
        <f t="shared" si="2"/>
        <v>0</v>
      </c>
      <c r="G87" s="134">
        <f>SUBSTITUTE(F87,".",",")/'PADRÃO CBHPO'!$F$1</f>
        <v>0</v>
      </c>
      <c r="H87" s="135">
        <f>'PADRÃO CBHPO'!G87</f>
        <v>30</v>
      </c>
      <c r="I87" s="136">
        <f t="shared" si="3"/>
        <v>15</v>
      </c>
      <c r="J87" s="135" t="str">
        <f>'PADRÃO CBHPO'!I87</f>
        <v>N/A</v>
      </c>
      <c r="K87" s="135" t="str">
        <f>'PADRÃO CBHPO'!J87</f>
        <v>N/A</v>
      </c>
      <c r="L87" s="148" t="str">
        <f>'PADRÃO CBHPO'!K87</f>
        <v>Percentual</v>
      </c>
      <c r="M87" s="155">
        <v>0</v>
      </c>
      <c r="N87" s="162">
        <f>'PADRÃO CBHPO'!L87</f>
        <v>223</v>
      </c>
      <c r="O87" s="7">
        <v>82000948</v>
      </c>
    </row>
    <row r="88" spans="1:15" x14ac:dyDescent="0.25">
      <c r="A88" s="130">
        <f>'PADRÃO CBHPO'!A88</f>
        <v>0</v>
      </c>
      <c r="B88" s="131" t="str">
        <f>'PADRÃO CBHPO'!B88</f>
        <v>2-Odont Cirur</v>
      </c>
      <c r="C88" s="131" t="str">
        <f>'PADRÃO CBHPO'!C88</f>
        <v>Implante ortodôntico - por unidade</v>
      </c>
      <c r="D88" s="132">
        <f>'PADRÃO CBHPO'!D88</f>
        <v>2020</v>
      </c>
      <c r="E88" s="132">
        <f>'PADRÃO CBHPO'!E88</f>
        <v>200</v>
      </c>
      <c r="F88" s="133" t="str">
        <f t="shared" si="2"/>
        <v>0</v>
      </c>
      <c r="G88" s="134">
        <f>SUBSTITUTE(F88,".",",")/'PADRÃO CBHPO'!$F$1</f>
        <v>0</v>
      </c>
      <c r="H88" s="135">
        <f>'PADRÃO CBHPO'!G88</f>
        <v>200</v>
      </c>
      <c r="I88" s="136">
        <f t="shared" si="3"/>
        <v>100</v>
      </c>
      <c r="J88" s="135" t="str">
        <f>'PADRÃO CBHPO'!I88</f>
        <v>N/A</v>
      </c>
      <c r="K88" s="135" t="str">
        <f>'PADRÃO CBHPO'!J88</f>
        <v>Negoc.</v>
      </c>
      <c r="L88" s="148" t="str">
        <f>'PADRÃO CBHPO'!K88</f>
        <v>Percentual</v>
      </c>
      <c r="M88" s="155">
        <v>0</v>
      </c>
      <c r="N88" s="162">
        <f>'PADRÃO CBHPO'!L88</f>
        <v>308</v>
      </c>
      <c r="O88" s="7">
        <v>82000964</v>
      </c>
    </row>
    <row r="89" spans="1:15" x14ac:dyDescent="0.25">
      <c r="A89" s="130">
        <f>'PADRÃO CBHPO'!A89</f>
        <v>0</v>
      </c>
      <c r="B89" s="131" t="str">
        <f>'PADRÃO CBHPO'!B89</f>
        <v>2-Odont Cirur</v>
      </c>
      <c r="C89" s="131" t="str">
        <f>'PADRÃO CBHPO'!C89</f>
        <v>Implante ósseo integrado - por unidade</v>
      </c>
      <c r="D89" s="132">
        <f>'PADRÃO CBHPO'!D89</f>
        <v>2020</v>
      </c>
      <c r="E89" s="132">
        <f>'PADRÃO CBHPO'!E89</f>
        <v>400</v>
      </c>
      <c r="F89" s="133" t="str">
        <f t="shared" si="2"/>
        <v>0</v>
      </c>
      <c r="G89" s="134">
        <f>SUBSTITUTE(F89,".",",")/'PADRÃO CBHPO'!$F$1</f>
        <v>0</v>
      </c>
      <c r="H89" s="135">
        <f>'PADRÃO CBHPO'!G89</f>
        <v>210</v>
      </c>
      <c r="I89" s="136">
        <f t="shared" si="3"/>
        <v>105</v>
      </c>
      <c r="J89" s="135" t="str">
        <f>'PADRÃO CBHPO'!I89</f>
        <v>N/A</v>
      </c>
      <c r="K89" s="135" t="str">
        <f>'PADRÃO CBHPO'!J89</f>
        <v>Negoc.</v>
      </c>
      <c r="L89" s="148" t="str">
        <f>'PADRÃO CBHPO'!K89</f>
        <v>Percentual</v>
      </c>
      <c r="M89" s="155">
        <v>0</v>
      </c>
      <c r="N89" s="162">
        <f>'PADRÃO CBHPO'!L89</f>
        <v>521</v>
      </c>
      <c r="O89" s="7">
        <v>82000980</v>
      </c>
    </row>
    <row r="90" spans="1:15" x14ac:dyDescent="0.25">
      <c r="A90" s="130">
        <f>'PADRÃO CBHPO'!A90</f>
        <v>0</v>
      </c>
      <c r="B90" s="131" t="str">
        <f>'PADRÃO CBHPO'!B90</f>
        <v>2-Odont Cirur</v>
      </c>
      <c r="C90" s="131" t="str">
        <f>'PADRÃO CBHPO'!C90</f>
        <v>Implante zigomático - por unidade</v>
      </c>
      <c r="D90" s="132">
        <f>'PADRÃO CBHPO'!D90</f>
        <v>2020</v>
      </c>
      <c r="E90" s="132">
        <f>'PADRÃO CBHPO'!E90</f>
        <v>600</v>
      </c>
      <c r="F90" s="133" t="str">
        <f t="shared" si="2"/>
        <v>0</v>
      </c>
      <c r="G90" s="134">
        <f>SUBSTITUTE(F90,".",",")/'PADRÃO CBHPO'!$F$1</f>
        <v>0</v>
      </c>
      <c r="H90" s="135">
        <f>'PADRÃO CBHPO'!G90</f>
        <v>300</v>
      </c>
      <c r="I90" s="136">
        <f t="shared" si="3"/>
        <v>150</v>
      </c>
      <c r="J90" s="135" t="str">
        <f>'PADRÃO CBHPO'!I90</f>
        <v>N/A</v>
      </c>
      <c r="K90" s="135" t="str">
        <f>'PADRÃO CBHPO'!J90</f>
        <v>Negoc.</v>
      </c>
      <c r="L90" s="148" t="str">
        <f>'PADRÃO CBHPO'!K90</f>
        <v>Percentual</v>
      </c>
      <c r="M90" s="155">
        <v>0</v>
      </c>
      <c r="N90" s="162">
        <f>'PADRÃO CBHPO'!L90</f>
        <v>774</v>
      </c>
      <c r="O90" s="7">
        <v>82001006</v>
      </c>
    </row>
    <row r="91" spans="1:15" x14ac:dyDescent="0.25">
      <c r="A91" s="130">
        <f>'PADRÃO CBHPO'!A91</f>
        <v>0</v>
      </c>
      <c r="B91" s="131" t="str">
        <f>'PADRÃO CBHPO'!B91</f>
        <v>2-Odont Cirur</v>
      </c>
      <c r="C91" s="131" t="str">
        <f>'PADRÃO CBHPO'!C91</f>
        <v>Levantamento do seio maxilar com osso autógeno</v>
      </c>
      <c r="D91" s="132">
        <f>'PADRÃO CBHPO'!D91</f>
        <v>2020</v>
      </c>
      <c r="E91" s="132">
        <f>'PADRÃO CBHPO'!E91</f>
        <v>800</v>
      </c>
      <c r="F91" s="133" t="str">
        <f t="shared" si="2"/>
        <v>0</v>
      </c>
      <c r="G91" s="134">
        <f>SUBSTITUTE(F91,".",",")/'PADRÃO CBHPO'!$F$1</f>
        <v>0</v>
      </c>
      <c r="H91" s="135">
        <f>'PADRÃO CBHPO'!G91</f>
        <v>100</v>
      </c>
      <c r="I91" s="136">
        <f t="shared" si="3"/>
        <v>50</v>
      </c>
      <c r="J91" s="135" t="str">
        <f>'PADRÃO CBHPO'!I91</f>
        <v>N/A</v>
      </c>
      <c r="K91" s="135" t="str">
        <f>'PADRÃO CBHPO'!J91</f>
        <v>N/A</v>
      </c>
      <c r="L91" s="148" t="str">
        <f>'PADRÃO CBHPO'!K91</f>
        <v>Percentual</v>
      </c>
      <c r="M91" s="155">
        <v>0</v>
      </c>
      <c r="N91" s="162">
        <f>'PADRÃO CBHPO'!L91</f>
        <v>882</v>
      </c>
      <c r="O91" s="7">
        <v>82001049</v>
      </c>
    </row>
    <row r="92" spans="1:15" x14ac:dyDescent="0.25">
      <c r="A92" s="130">
        <f>'PADRÃO CBHPO'!A92</f>
        <v>0</v>
      </c>
      <c r="B92" s="131" t="str">
        <f>'PADRÃO CBHPO'!B92</f>
        <v>2-Odont Cirur</v>
      </c>
      <c r="C92" s="131" t="str">
        <f>'PADRÃO CBHPO'!C92</f>
        <v>Levantamento do seio maxilar com osso homólogo</v>
      </c>
      <c r="D92" s="132">
        <f>'PADRÃO CBHPO'!D92</f>
        <v>2020</v>
      </c>
      <c r="E92" s="132">
        <f>'PADRÃO CBHPO'!E92</f>
        <v>600</v>
      </c>
      <c r="F92" s="133" t="str">
        <f t="shared" si="2"/>
        <v>0</v>
      </c>
      <c r="G92" s="134">
        <f>SUBSTITUTE(F92,".",",")/'PADRÃO CBHPO'!$F$1</f>
        <v>0</v>
      </c>
      <c r="H92" s="135">
        <f>'PADRÃO CBHPO'!G92</f>
        <v>400</v>
      </c>
      <c r="I92" s="136">
        <f t="shared" si="3"/>
        <v>200</v>
      </c>
      <c r="J92" s="135" t="str">
        <f>'PADRÃO CBHPO'!I92</f>
        <v>N/A</v>
      </c>
      <c r="K92" s="135" t="str">
        <f>'PADRÃO CBHPO'!J92</f>
        <v>N/A</v>
      </c>
      <c r="L92" s="148" t="str">
        <f>'PADRÃO CBHPO'!K92</f>
        <v>Percentual</v>
      </c>
      <c r="M92" s="155">
        <v>0</v>
      </c>
      <c r="N92" s="162">
        <f>'PADRÃO CBHPO'!L92</f>
        <v>824</v>
      </c>
      <c r="O92" s="7">
        <v>82001057</v>
      </c>
    </row>
    <row r="93" spans="1:15" x14ac:dyDescent="0.25">
      <c r="A93" s="130">
        <f>'PADRÃO CBHPO'!A93</f>
        <v>0</v>
      </c>
      <c r="B93" s="131" t="str">
        <f>'PADRÃO CBHPO'!B93</f>
        <v>2-Odont Cirur</v>
      </c>
      <c r="C93" s="131" t="str">
        <f>'PADRÃO CBHPO'!C93</f>
        <v>Levantamento do seio maxilar com osso liofilizado</v>
      </c>
      <c r="D93" s="132">
        <f>'PADRÃO CBHPO'!D93</f>
        <v>2020</v>
      </c>
      <c r="E93" s="132">
        <f>'PADRÃO CBHPO'!E93</f>
        <v>600</v>
      </c>
      <c r="F93" s="133" t="str">
        <f t="shared" si="2"/>
        <v>0</v>
      </c>
      <c r="G93" s="134">
        <f>SUBSTITUTE(F93,".",",")/'PADRÃO CBHPO'!$F$1</f>
        <v>0</v>
      </c>
      <c r="H93" s="135">
        <f>'PADRÃO CBHPO'!G93</f>
        <v>200</v>
      </c>
      <c r="I93" s="136">
        <f t="shared" si="3"/>
        <v>100</v>
      </c>
      <c r="J93" s="135" t="str">
        <f>'PADRÃO CBHPO'!I93</f>
        <v>N/A</v>
      </c>
      <c r="K93" s="135" t="str">
        <f>'PADRÃO CBHPO'!J93</f>
        <v>N/A</v>
      </c>
      <c r="L93" s="148" t="str">
        <f>'PADRÃO CBHPO'!K93</f>
        <v>Percentual</v>
      </c>
      <c r="M93" s="155">
        <v>0</v>
      </c>
      <c r="N93" s="162">
        <f>'PADRÃO CBHPO'!L93</f>
        <v>724</v>
      </c>
      <c r="O93" s="7">
        <v>82001065</v>
      </c>
    </row>
    <row r="94" spans="1:15" x14ac:dyDescent="0.25">
      <c r="A94" s="130">
        <f>'PADRÃO CBHPO'!A94</f>
        <v>0</v>
      </c>
      <c r="B94" s="131" t="str">
        <f>'PADRÃO CBHPO'!B94</f>
        <v>2-Odont Cirur</v>
      </c>
      <c r="C94" s="131" t="str">
        <f>'PADRÃO CBHPO'!C94</f>
        <v>Manutenção de tratamento cirúrgico - por sessão</v>
      </c>
      <c r="D94" s="132">
        <f>'PADRÃO CBHPO'!D94</f>
        <v>2020</v>
      </c>
      <c r="E94" s="132">
        <f>'PADRÃO CBHPO'!E94</f>
        <v>100</v>
      </c>
      <c r="F94" s="133" t="str">
        <f t="shared" si="2"/>
        <v>0</v>
      </c>
      <c r="G94" s="134">
        <f>SUBSTITUTE(F94,".",",")/'PADRÃO CBHPO'!$F$1</f>
        <v>0</v>
      </c>
      <c r="H94" s="135">
        <f>'PADRÃO CBHPO'!G94</f>
        <v>20</v>
      </c>
      <c r="I94" s="136">
        <f t="shared" si="3"/>
        <v>10</v>
      </c>
      <c r="J94" s="135" t="str">
        <f>'PADRÃO CBHPO'!I94</f>
        <v>N/A</v>
      </c>
      <c r="K94" s="135" t="str">
        <f>'PADRÃO CBHPO'!J94</f>
        <v>N/A</v>
      </c>
      <c r="L94" s="148" t="str">
        <f>'PADRÃO CBHPO'!K94</f>
        <v>Percentual</v>
      </c>
      <c r="M94" s="155">
        <v>0</v>
      </c>
      <c r="N94" s="162">
        <f>'PADRÃO CBHPO'!L94</f>
        <v>114</v>
      </c>
      <c r="O94" s="168"/>
    </row>
    <row r="95" spans="1:15" x14ac:dyDescent="0.25">
      <c r="A95" s="130">
        <f>'PADRÃO CBHPO'!A95</f>
        <v>0</v>
      </c>
      <c r="B95" s="131" t="str">
        <f>'PADRÃO CBHPO'!B95</f>
        <v>2-Odont Cirur</v>
      </c>
      <c r="C95" s="131" t="str">
        <f>'PADRÃO CBHPO'!C95</f>
        <v>Odonto-secção - por elemento</v>
      </c>
      <c r="D95" s="132">
        <f>'PADRÃO CBHPO'!D95</f>
        <v>2020</v>
      </c>
      <c r="E95" s="132">
        <f>'PADRÃO CBHPO'!E95</f>
        <v>150</v>
      </c>
      <c r="F95" s="133" t="str">
        <f t="shared" si="2"/>
        <v>0</v>
      </c>
      <c r="G95" s="134">
        <f>SUBSTITUTE(F95,".",",")/'PADRÃO CBHPO'!$F$1</f>
        <v>0</v>
      </c>
      <c r="H95" s="135">
        <f>'PADRÃO CBHPO'!G95</f>
        <v>50</v>
      </c>
      <c r="I95" s="136">
        <f t="shared" si="3"/>
        <v>25</v>
      </c>
      <c r="J95" s="135" t="str">
        <f>'PADRÃO CBHPO'!I95</f>
        <v>N/A</v>
      </c>
      <c r="K95" s="135" t="str">
        <f>'PADRÃO CBHPO'!J95</f>
        <v>N/A</v>
      </c>
      <c r="L95" s="148" t="str">
        <f>'PADRÃO CBHPO'!K95</f>
        <v>Percentual</v>
      </c>
      <c r="M95" s="155">
        <v>0</v>
      </c>
      <c r="N95" s="162">
        <f>'PADRÃO CBHPO'!L95</f>
        <v>181</v>
      </c>
      <c r="O95" s="7">
        <v>82001073</v>
      </c>
    </row>
    <row r="96" spans="1:15" x14ac:dyDescent="0.25">
      <c r="A96" s="130">
        <f>'PADRÃO CBHPO'!A96</f>
        <v>0</v>
      </c>
      <c r="B96" s="131" t="str">
        <f>'PADRÃO CBHPO'!B96</f>
        <v>2-Odont Cirur</v>
      </c>
      <c r="C96" s="131" t="str">
        <f>'PADRÃO CBHPO'!C96</f>
        <v xml:space="preserve">Punção aspirativa </v>
      </c>
      <c r="D96" s="132">
        <f>'PADRÃO CBHPO'!D96</f>
        <v>2020</v>
      </c>
      <c r="E96" s="132">
        <f>'PADRÃO CBHPO'!E96</f>
        <v>120</v>
      </c>
      <c r="F96" s="133" t="str">
        <f t="shared" ref="F96:F126" si="4">SUBSTITUTE(IF(M96&lt;&gt;0,(M96 - I96 - IF(L96&lt;&gt;"Percentual",(E96*L96/100)))/E96,0),".",",")</f>
        <v>0</v>
      </c>
      <c r="G96" s="134">
        <f>SUBSTITUTE(F96,".",",")/'PADRÃO CBHPO'!$F$1</f>
        <v>0</v>
      </c>
      <c r="H96" s="135">
        <f>'PADRÃO CBHPO'!G96</f>
        <v>25</v>
      </c>
      <c r="I96" s="136">
        <f t="shared" si="3"/>
        <v>12.5</v>
      </c>
      <c r="J96" s="135" t="str">
        <f>'PADRÃO CBHPO'!I96</f>
        <v>N/A</v>
      </c>
      <c r="K96" s="135" t="str">
        <f>'PADRÃO CBHPO'!J96</f>
        <v>N/A</v>
      </c>
      <c r="L96" s="148" t="str">
        <f>'PADRÃO CBHPO'!K96</f>
        <v>Percentual</v>
      </c>
      <c r="M96" s="155">
        <v>0</v>
      </c>
      <c r="N96" s="162">
        <f>'PADRÃO CBHPO'!L96</f>
        <v>137.30000000000001</v>
      </c>
      <c r="O96" s="7">
        <v>82001103</v>
      </c>
    </row>
    <row r="97" spans="1:15" x14ac:dyDescent="0.25">
      <c r="A97" s="130">
        <f>'PADRÃO CBHPO'!A97</f>
        <v>0</v>
      </c>
      <c r="B97" s="131" t="str">
        <f>'PADRÃO CBHPO'!B97</f>
        <v>2-Odont Cirur</v>
      </c>
      <c r="C97" s="131" t="str">
        <f>'PADRÃO CBHPO'!C97</f>
        <v>Punção aspirativa orientada por imagem</v>
      </c>
      <c r="D97" s="132">
        <f>'PADRÃO CBHPO'!D97</f>
        <v>2020</v>
      </c>
      <c r="E97" s="132">
        <f>'PADRÃO CBHPO'!E97</f>
        <v>120</v>
      </c>
      <c r="F97" s="133" t="str">
        <f t="shared" si="4"/>
        <v>0</v>
      </c>
      <c r="G97" s="134">
        <f>SUBSTITUTE(F97,".",",")/'PADRÃO CBHPO'!$F$1</f>
        <v>0</v>
      </c>
      <c r="H97" s="135">
        <f>'PADRÃO CBHPO'!G97</f>
        <v>35</v>
      </c>
      <c r="I97" s="136">
        <f t="shared" si="3"/>
        <v>17.5</v>
      </c>
      <c r="J97" s="135" t="str">
        <f>'PADRÃO CBHPO'!I97</f>
        <v>N/A</v>
      </c>
      <c r="K97" s="135" t="str">
        <f>'PADRÃO CBHPO'!J97</f>
        <v>N/A</v>
      </c>
      <c r="L97" s="148" t="str">
        <f>'PADRÃO CBHPO'!K97</f>
        <v>Percentual</v>
      </c>
      <c r="M97" s="155">
        <v>0</v>
      </c>
      <c r="N97" s="162">
        <f>'PADRÃO CBHPO'!L97</f>
        <v>142.30000000000001</v>
      </c>
      <c r="O97" s="7">
        <v>82001120</v>
      </c>
    </row>
    <row r="98" spans="1:15" x14ac:dyDescent="0.25">
      <c r="A98" s="130">
        <f>'PADRÃO CBHPO'!A98</f>
        <v>0</v>
      </c>
      <c r="B98" s="131" t="str">
        <f>'PADRÃO CBHPO'!B98</f>
        <v>2-Odont Cirur</v>
      </c>
      <c r="C98" s="131" t="str">
        <f>'PADRÃO CBHPO'!C98</f>
        <v>Reabertura e colocação de cicratizador implantodôntico - por unidade</v>
      </c>
      <c r="D98" s="132">
        <f>'PADRÃO CBHPO'!D98</f>
        <v>2020</v>
      </c>
      <c r="E98" s="132">
        <f>'PADRÃO CBHPO'!E98</f>
        <v>100</v>
      </c>
      <c r="F98" s="133" t="str">
        <f t="shared" si="4"/>
        <v>0</v>
      </c>
      <c r="G98" s="134">
        <f>SUBSTITUTE(F98,".",",")/'PADRÃO CBHPO'!$F$1</f>
        <v>0</v>
      </c>
      <c r="H98" s="135">
        <f>'PADRÃO CBHPO'!G98</f>
        <v>100</v>
      </c>
      <c r="I98" s="136">
        <f t="shared" si="3"/>
        <v>50</v>
      </c>
      <c r="J98" s="135" t="str">
        <f>'PADRÃO CBHPO'!I98</f>
        <v>N/A</v>
      </c>
      <c r="K98" s="135" t="str">
        <f>'PADRÃO CBHPO'!J98</f>
        <v>N/A</v>
      </c>
      <c r="L98" s="148" t="str">
        <f>'PADRÃO CBHPO'!K98</f>
        <v>Percentual</v>
      </c>
      <c r="M98" s="155">
        <v>0</v>
      </c>
      <c r="N98" s="162">
        <f>'PADRÃO CBHPO'!L98</f>
        <v>154</v>
      </c>
      <c r="O98" s="7">
        <v>82001138</v>
      </c>
    </row>
    <row r="99" spans="1:15" x14ac:dyDescent="0.25">
      <c r="A99" s="130">
        <f>'PADRÃO CBHPO'!A99</f>
        <v>0</v>
      </c>
      <c r="B99" s="131" t="str">
        <f>'PADRÃO CBHPO'!B99</f>
        <v>2-Odont Cirur</v>
      </c>
      <c r="C99" s="131" t="str">
        <f>'PADRÃO CBHPO'!C99</f>
        <v>Reconstrução de sulco gengivo-labial - por segmento</v>
      </c>
      <c r="D99" s="132">
        <f>'PADRÃO CBHPO'!D99</f>
        <v>2020</v>
      </c>
      <c r="E99" s="132">
        <f>'PADRÃO CBHPO'!E99</f>
        <v>250</v>
      </c>
      <c r="F99" s="133" t="str">
        <f t="shared" si="4"/>
        <v>0</v>
      </c>
      <c r="G99" s="134">
        <f>SUBSTITUTE(F99,".",",")/'PADRÃO CBHPO'!$F$1</f>
        <v>0</v>
      </c>
      <c r="H99" s="135">
        <f>'PADRÃO CBHPO'!G99</f>
        <v>53</v>
      </c>
      <c r="I99" s="136">
        <f t="shared" si="3"/>
        <v>26.5</v>
      </c>
      <c r="J99" s="135" t="str">
        <f>'PADRÃO CBHPO'!I99</f>
        <v>N/A</v>
      </c>
      <c r="K99" s="135" t="str">
        <f>'PADRÃO CBHPO'!J99</f>
        <v>N/A</v>
      </c>
      <c r="L99" s="148" t="str">
        <f>'PADRÃO CBHPO'!K99</f>
        <v>Percentual</v>
      </c>
      <c r="M99" s="155">
        <v>0</v>
      </c>
      <c r="N99" s="162">
        <f>'PADRÃO CBHPO'!L99</f>
        <v>286.5</v>
      </c>
      <c r="O99" s="7">
        <v>82001154</v>
      </c>
    </row>
    <row r="100" spans="1:15" x14ac:dyDescent="0.25">
      <c r="A100" s="130">
        <f>'PADRÃO CBHPO'!A100</f>
        <v>0</v>
      </c>
      <c r="B100" s="131" t="str">
        <f>'PADRÃO CBHPO'!B100</f>
        <v>2-Odont Cirur</v>
      </c>
      <c r="C100" s="131" t="str">
        <f>'PADRÃO CBHPO'!C100</f>
        <v>Redução cruenta de fratura álveolo dentária</v>
      </c>
      <c r="D100" s="132">
        <f>'PADRÃO CBHPO'!D100</f>
        <v>2020</v>
      </c>
      <c r="E100" s="132">
        <f>'PADRÃO CBHPO'!E100</f>
        <v>300</v>
      </c>
      <c r="F100" s="133" t="str">
        <f t="shared" si="4"/>
        <v>0</v>
      </c>
      <c r="G100" s="134">
        <f>SUBSTITUTE(F100,".",",")/'PADRÃO CBHPO'!$F$1</f>
        <v>0</v>
      </c>
      <c r="H100" s="135">
        <f>'PADRÃO CBHPO'!G100</f>
        <v>51</v>
      </c>
      <c r="I100" s="136">
        <f t="shared" si="3"/>
        <v>25.5</v>
      </c>
      <c r="J100" s="135" t="str">
        <f>'PADRÃO CBHPO'!I100</f>
        <v>N/A</v>
      </c>
      <c r="K100" s="135" t="str">
        <f>'PADRÃO CBHPO'!J100</f>
        <v>N/A</v>
      </c>
      <c r="L100" s="148" t="str">
        <f>'PADRÃO CBHPO'!K100</f>
        <v>Percentual</v>
      </c>
      <c r="M100" s="155">
        <v>0</v>
      </c>
      <c r="N100" s="162">
        <f>'PADRÃO CBHPO'!L100</f>
        <v>337.5</v>
      </c>
      <c r="O100" s="7">
        <v>82001170</v>
      </c>
    </row>
    <row r="101" spans="1:15" x14ac:dyDescent="0.25">
      <c r="A101" s="130">
        <f>'PADRÃO CBHPO'!A101</f>
        <v>0</v>
      </c>
      <c r="B101" s="131" t="str">
        <f>'PADRÃO CBHPO'!B101</f>
        <v>2-Odont Cirur</v>
      </c>
      <c r="C101" s="131" t="str">
        <f>'PADRÃO CBHPO'!C101</f>
        <v>Redução incruenta de fratura álveolo dentária</v>
      </c>
      <c r="D101" s="132">
        <f>'PADRÃO CBHPO'!D101</f>
        <v>2020</v>
      </c>
      <c r="E101" s="132">
        <f>'PADRÃO CBHPO'!E101</f>
        <v>180</v>
      </c>
      <c r="F101" s="133" t="str">
        <f t="shared" si="4"/>
        <v>0</v>
      </c>
      <c r="G101" s="134">
        <f>SUBSTITUTE(F101,".",",")/'PADRÃO CBHPO'!$F$1</f>
        <v>0</v>
      </c>
      <c r="H101" s="135">
        <f>'PADRÃO CBHPO'!G101</f>
        <v>35</v>
      </c>
      <c r="I101" s="136">
        <f t="shared" si="3"/>
        <v>17.5</v>
      </c>
      <c r="J101" s="135" t="str">
        <f>'PADRÃO CBHPO'!I101</f>
        <v>N/A</v>
      </c>
      <c r="K101" s="135" t="str">
        <f>'PADRÃO CBHPO'!J101</f>
        <v>N/A</v>
      </c>
      <c r="L101" s="148" t="str">
        <f>'PADRÃO CBHPO'!K101</f>
        <v>Percentual</v>
      </c>
      <c r="M101" s="155">
        <v>0</v>
      </c>
      <c r="N101" s="162">
        <f>'PADRÃO CBHPO'!L101</f>
        <v>204.70000000000002</v>
      </c>
      <c r="O101" s="7">
        <v>82001189</v>
      </c>
    </row>
    <row r="102" spans="1:15" x14ac:dyDescent="0.25">
      <c r="A102" s="130">
        <f>'PADRÃO CBHPO'!A102</f>
        <v>0</v>
      </c>
      <c r="B102" s="131" t="str">
        <f>'PADRÃO CBHPO'!B102</f>
        <v>2-Odont Cirur</v>
      </c>
      <c r="C102" s="131" t="str">
        <f>'PADRÃO CBHPO'!C102</f>
        <v>Reeducação e/ou reabilitação de distúrbios BMF - por sessão</v>
      </c>
      <c r="D102" s="132">
        <f>'PADRÃO CBHPO'!D102</f>
        <v>2020</v>
      </c>
      <c r="E102" s="132">
        <f>'PADRÃO CBHPO'!E102</f>
        <v>150</v>
      </c>
      <c r="F102" s="133" t="str">
        <f t="shared" si="4"/>
        <v>0</v>
      </c>
      <c r="G102" s="134">
        <f>SUBSTITUTE(F102,".",",")/'PADRÃO CBHPO'!$F$1</f>
        <v>0</v>
      </c>
      <c r="H102" s="135">
        <f>'PADRÃO CBHPO'!G102</f>
        <v>10</v>
      </c>
      <c r="I102" s="136">
        <f t="shared" si="3"/>
        <v>5</v>
      </c>
      <c r="J102" s="135" t="str">
        <f>'PADRÃO CBHPO'!I102</f>
        <v>N/A</v>
      </c>
      <c r="K102" s="135" t="str">
        <f>'PADRÃO CBHPO'!J102</f>
        <v>N/A</v>
      </c>
      <c r="L102" s="148" t="str">
        <f>'PADRÃO CBHPO'!K102</f>
        <v>Percentual</v>
      </c>
      <c r="M102" s="155">
        <v>0</v>
      </c>
      <c r="N102" s="162">
        <f>'PADRÃO CBHPO'!L102</f>
        <v>161</v>
      </c>
      <c r="O102" s="7">
        <v>82001219</v>
      </c>
    </row>
    <row r="103" spans="1:15" x14ac:dyDescent="0.25">
      <c r="A103" s="130">
        <f>'PADRÃO CBHPO'!A103</f>
        <v>0</v>
      </c>
      <c r="B103" s="131" t="str">
        <f>'PADRÃO CBHPO'!B103</f>
        <v>2-Odont Cirur</v>
      </c>
      <c r="C103" s="131" t="str">
        <f>'PADRÃO CBHPO'!C103</f>
        <v>Reeducação e/ou reabilitação de seqüelas em traumatismos da região BMF - por sessão</v>
      </c>
      <c r="D103" s="132">
        <f>'PADRÃO CBHPO'!D103</f>
        <v>2020</v>
      </c>
      <c r="E103" s="132">
        <f>'PADRÃO CBHPO'!E103</f>
        <v>150</v>
      </c>
      <c r="F103" s="133" t="str">
        <f t="shared" si="4"/>
        <v>0</v>
      </c>
      <c r="G103" s="134">
        <f>SUBSTITUTE(F103,".",",")/'PADRÃO CBHPO'!$F$1</f>
        <v>0</v>
      </c>
      <c r="H103" s="135">
        <f>'PADRÃO CBHPO'!G103</f>
        <v>10</v>
      </c>
      <c r="I103" s="136">
        <f t="shared" si="3"/>
        <v>5</v>
      </c>
      <c r="J103" s="135" t="str">
        <f>'PADRÃO CBHPO'!I103</f>
        <v>N/A</v>
      </c>
      <c r="K103" s="135" t="str">
        <f>'PADRÃO CBHPO'!J103</f>
        <v>N/A</v>
      </c>
      <c r="L103" s="148" t="str">
        <f>'PADRÃO CBHPO'!K103</f>
        <v>Percentual</v>
      </c>
      <c r="M103" s="155">
        <v>0</v>
      </c>
      <c r="N103" s="162">
        <f>'PADRÃO CBHPO'!L103</f>
        <v>161</v>
      </c>
      <c r="O103" s="7">
        <v>82001235</v>
      </c>
    </row>
    <row r="104" spans="1:15" x14ac:dyDescent="0.25">
      <c r="A104" s="130">
        <f>'PADRÃO CBHPO'!A104</f>
        <v>0</v>
      </c>
      <c r="B104" s="131" t="str">
        <f>'PADRÃO CBHPO'!B104</f>
        <v>2-Odont Cirur</v>
      </c>
      <c r="C104" s="131" t="str">
        <f>'PADRÃO CBHPO'!C104</f>
        <v>Regeneração tecidual guiada - RTG</v>
      </c>
      <c r="D104" s="132">
        <f>'PADRÃO CBHPO'!D104</f>
        <v>2020</v>
      </c>
      <c r="E104" s="132">
        <f>'PADRÃO CBHPO'!E104</f>
        <v>400</v>
      </c>
      <c r="F104" s="133" t="str">
        <f t="shared" si="4"/>
        <v>0</v>
      </c>
      <c r="G104" s="134">
        <f>SUBSTITUTE(F104,".",",")/'PADRÃO CBHPO'!$F$1</f>
        <v>0</v>
      </c>
      <c r="H104" s="135">
        <f>'PADRÃO CBHPO'!G104</f>
        <v>190</v>
      </c>
      <c r="I104" s="136">
        <f t="shared" si="3"/>
        <v>95</v>
      </c>
      <c r="J104" s="135" t="str">
        <f>'PADRÃO CBHPO'!I104</f>
        <v>N/A</v>
      </c>
      <c r="K104" s="135" t="str">
        <f>'PADRÃO CBHPO'!J104</f>
        <v>N/A</v>
      </c>
      <c r="L104" s="148" t="str">
        <f>'PADRÃO CBHPO'!K104</f>
        <v>Percentual</v>
      </c>
      <c r="M104" s="155">
        <v>0</v>
      </c>
      <c r="N104" s="162">
        <f>'PADRÃO CBHPO'!L104</f>
        <v>511</v>
      </c>
      <c r="O104" s="7">
        <v>82001243</v>
      </c>
    </row>
    <row r="105" spans="1:15" x14ac:dyDescent="0.25">
      <c r="A105" s="130">
        <f>'PADRÃO CBHPO'!A105</f>
        <v>0</v>
      </c>
      <c r="B105" s="131" t="str">
        <f>'PADRÃO CBHPO'!B105</f>
        <v>2-Odont Cirur</v>
      </c>
      <c r="C105" s="131" t="str">
        <f>'PADRÃO CBHPO'!C105</f>
        <v>Reimplante dentário com contenção</v>
      </c>
      <c r="D105" s="132">
        <f>'PADRÃO CBHPO'!D105</f>
        <v>2020</v>
      </c>
      <c r="E105" s="132">
        <f>'PADRÃO CBHPO'!E105</f>
        <v>400</v>
      </c>
      <c r="F105" s="133" t="str">
        <f t="shared" si="4"/>
        <v>0</v>
      </c>
      <c r="G105" s="134">
        <f>SUBSTITUTE(F105,".",",")/'PADRÃO CBHPO'!$F$1</f>
        <v>0</v>
      </c>
      <c r="H105" s="135">
        <f>'PADRÃO CBHPO'!G105</f>
        <v>48</v>
      </c>
      <c r="I105" s="136">
        <f t="shared" si="3"/>
        <v>24</v>
      </c>
      <c r="J105" s="135" t="str">
        <f>'PADRÃO CBHPO'!I105</f>
        <v>N/A</v>
      </c>
      <c r="K105" s="135" t="str">
        <f>'PADRÃO CBHPO'!J105</f>
        <v>N/A</v>
      </c>
      <c r="L105" s="148" t="str">
        <f>'PADRÃO CBHPO'!K105</f>
        <v>Percentual</v>
      </c>
      <c r="M105" s="155">
        <v>0</v>
      </c>
      <c r="N105" s="162">
        <f>'PADRÃO CBHPO'!L105</f>
        <v>440</v>
      </c>
      <c r="O105" s="7">
        <v>82001251</v>
      </c>
    </row>
    <row r="106" spans="1:15" x14ac:dyDescent="0.25">
      <c r="A106" s="130">
        <f>'PADRÃO CBHPO'!A106</f>
        <v>0</v>
      </c>
      <c r="B106" s="131" t="str">
        <f>'PADRÃO CBHPO'!B106</f>
        <v>2-Odont Cirur</v>
      </c>
      <c r="C106" s="131" t="str">
        <f>'PADRÃO CBHPO'!C106</f>
        <v>Remoção de Dente Incluso / Impactado</v>
      </c>
      <c r="D106" s="132">
        <f>'PADRÃO CBHPO'!D106</f>
        <v>2020</v>
      </c>
      <c r="E106" s="132">
        <f>'PADRÃO CBHPO'!E106</f>
        <v>380</v>
      </c>
      <c r="F106" s="133" t="str">
        <f t="shared" si="4"/>
        <v>0</v>
      </c>
      <c r="G106" s="134">
        <f>SUBSTITUTE(F106,".",",")/'PADRÃO CBHPO'!$F$1</f>
        <v>0</v>
      </c>
      <c r="H106" s="135">
        <f>'PADRÃO CBHPO'!G106</f>
        <v>55</v>
      </c>
      <c r="I106" s="136">
        <f t="shared" si="3"/>
        <v>27.5</v>
      </c>
      <c r="J106" s="135" t="str">
        <f>'PADRÃO CBHPO'!I106</f>
        <v>N/A</v>
      </c>
      <c r="K106" s="135" t="str">
        <f>'PADRÃO CBHPO'!J106</f>
        <v>N/A</v>
      </c>
      <c r="L106" s="148" t="str">
        <f>'PADRÃO CBHPO'!K106</f>
        <v>Percentual</v>
      </c>
      <c r="M106" s="155">
        <v>0</v>
      </c>
      <c r="N106" s="162">
        <f>'PADRÃO CBHPO'!L106</f>
        <v>422.7</v>
      </c>
      <c r="O106" s="7">
        <v>82001286</v>
      </c>
    </row>
    <row r="107" spans="1:15" x14ac:dyDescent="0.25">
      <c r="A107" s="130">
        <f>'PADRÃO CBHPO'!A107</f>
        <v>0</v>
      </c>
      <c r="B107" s="131" t="str">
        <f>'PADRÃO CBHPO'!B107</f>
        <v>2-Odont Cirur</v>
      </c>
      <c r="C107" s="131" t="str">
        <f>'PADRÃO CBHPO'!C107</f>
        <v>Remoção de dente semi Incluso / impactado</v>
      </c>
      <c r="D107" s="132">
        <f>'PADRÃO CBHPO'!D107</f>
        <v>2020</v>
      </c>
      <c r="E107" s="132">
        <f>'PADRÃO CBHPO'!E107</f>
        <v>380</v>
      </c>
      <c r="F107" s="133" t="str">
        <f t="shared" si="4"/>
        <v>0</v>
      </c>
      <c r="G107" s="134">
        <f>SUBSTITUTE(F107,".",",")/'PADRÃO CBHPO'!$F$1</f>
        <v>0</v>
      </c>
      <c r="H107" s="135">
        <f>'PADRÃO CBHPO'!G107</f>
        <v>55</v>
      </c>
      <c r="I107" s="136">
        <f t="shared" si="3"/>
        <v>27.5</v>
      </c>
      <c r="J107" s="135" t="str">
        <f>'PADRÃO CBHPO'!I107</f>
        <v>N/A</v>
      </c>
      <c r="K107" s="135" t="str">
        <f>'PADRÃO CBHPO'!J107</f>
        <v>N/A</v>
      </c>
      <c r="L107" s="148" t="str">
        <f>'PADRÃO CBHPO'!K107</f>
        <v>Percentual</v>
      </c>
      <c r="M107" s="155">
        <v>0</v>
      </c>
      <c r="N107" s="162">
        <f>'PADRÃO CBHPO'!L107</f>
        <v>422.7</v>
      </c>
      <c r="O107" s="7">
        <v>82001294</v>
      </c>
    </row>
    <row r="108" spans="1:15" x14ac:dyDescent="0.25">
      <c r="A108" s="130">
        <f>'PADRÃO CBHPO'!A108</f>
        <v>0</v>
      </c>
      <c r="B108" s="131" t="str">
        <f>'PADRÃO CBHPO'!B108</f>
        <v>2-Odont Cirur</v>
      </c>
      <c r="C108" s="131" t="str">
        <f>'PADRÃO CBHPO'!C108</f>
        <v>Remoção de dreno extra-oral</v>
      </c>
      <c r="D108" s="132">
        <f>'PADRÃO CBHPO'!D108</f>
        <v>2020</v>
      </c>
      <c r="E108" s="132">
        <f>'PADRÃO CBHPO'!E108</f>
        <v>100</v>
      </c>
      <c r="F108" s="133" t="str">
        <f t="shared" si="4"/>
        <v>0</v>
      </c>
      <c r="G108" s="134">
        <f>SUBSTITUTE(F108,".",",")/'PADRÃO CBHPO'!$F$1</f>
        <v>0</v>
      </c>
      <c r="H108" s="135">
        <f>'PADRÃO CBHPO'!G108</f>
        <v>25</v>
      </c>
      <c r="I108" s="136">
        <f t="shared" si="3"/>
        <v>12.5</v>
      </c>
      <c r="J108" s="135" t="str">
        <f>'PADRÃO CBHPO'!I108</f>
        <v>N/A</v>
      </c>
      <c r="K108" s="135" t="str">
        <f>'PADRÃO CBHPO'!J108</f>
        <v>N/A</v>
      </c>
      <c r="L108" s="148" t="str">
        <f>'PADRÃO CBHPO'!K108</f>
        <v>Percentual</v>
      </c>
      <c r="M108" s="155">
        <v>0</v>
      </c>
      <c r="N108" s="162">
        <f>'PADRÃO CBHPO'!L108</f>
        <v>116.5</v>
      </c>
      <c r="O108" s="7">
        <v>82001308</v>
      </c>
    </row>
    <row r="109" spans="1:15" x14ac:dyDescent="0.25">
      <c r="A109" s="130">
        <f>'PADRÃO CBHPO'!A109</f>
        <v>0</v>
      </c>
      <c r="B109" s="131" t="str">
        <f>'PADRÃO CBHPO'!B109</f>
        <v>2-Odont Cirur</v>
      </c>
      <c r="C109" s="131" t="str">
        <f>'PADRÃO CBHPO'!C109</f>
        <v>Remoção de dreno intra-oral</v>
      </c>
      <c r="D109" s="132">
        <f>'PADRÃO CBHPO'!D109</f>
        <v>2020</v>
      </c>
      <c r="E109" s="132">
        <f>'PADRÃO CBHPO'!E109</f>
        <v>100</v>
      </c>
      <c r="F109" s="133" t="str">
        <f t="shared" si="4"/>
        <v>0</v>
      </c>
      <c r="G109" s="134">
        <f>SUBSTITUTE(F109,".",",")/'PADRÃO CBHPO'!$F$1</f>
        <v>0</v>
      </c>
      <c r="H109" s="135">
        <f>'PADRÃO CBHPO'!G109</f>
        <v>25</v>
      </c>
      <c r="I109" s="136">
        <f t="shared" si="3"/>
        <v>12.5</v>
      </c>
      <c r="J109" s="135" t="str">
        <f>'PADRÃO CBHPO'!I109</f>
        <v>N/A</v>
      </c>
      <c r="K109" s="135" t="str">
        <f>'PADRÃO CBHPO'!J109</f>
        <v>N/A</v>
      </c>
      <c r="L109" s="148" t="str">
        <f>'PADRÃO CBHPO'!K109</f>
        <v>Percentual</v>
      </c>
      <c r="M109" s="155">
        <v>0</v>
      </c>
      <c r="N109" s="162">
        <f>'PADRÃO CBHPO'!L109</f>
        <v>116.5</v>
      </c>
      <c r="O109" s="7">
        <v>82001316</v>
      </c>
    </row>
    <row r="110" spans="1:15" x14ac:dyDescent="0.25">
      <c r="A110" s="130">
        <f>'PADRÃO CBHPO'!A110</f>
        <v>0</v>
      </c>
      <c r="B110" s="131" t="str">
        <f>'PADRÃO CBHPO'!B110</f>
        <v>2-Odont Cirur</v>
      </c>
      <c r="C110" s="131" t="str">
        <f>'PADRÃO CBHPO'!C110</f>
        <v>Remoção de implante não osseo integrado</v>
      </c>
      <c r="D110" s="132">
        <f>'PADRÃO CBHPO'!D110</f>
        <v>2020</v>
      </c>
      <c r="E110" s="132">
        <f>'PADRÃO CBHPO'!E110</f>
        <v>140</v>
      </c>
      <c r="F110" s="133" t="str">
        <f t="shared" si="4"/>
        <v>0</v>
      </c>
      <c r="G110" s="134">
        <f>SUBSTITUTE(F110,".",",")/'PADRÃO CBHPO'!$F$1</f>
        <v>0</v>
      </c>
      <c r="H110" s="135">
        <f>'PADRÃO CBHPO'!G110</f>
        <v>30</v>
      </c>
      <c r="I110" s="136">
        <f t="shared" si="3"/>
        <v>15</v>
      </c>
      <c r="J110" s="135" t="str">
        <f>'PADRÃO CBHPO'!I110</f>
        <v>N/A</v>
      </c>
      <c r="K110" s="135" t="str">
        <f>'PADRÃO CBHPO'!J110</f>
        <v>N/A</v>
      </c>
      <c r="L110" s="148" t="str">
        <f>'PADRÃO CBHPO'!K110</f>
        <v>Percentual</v>
      </c>
      <c r="M110" s="155">
        <v>0</v>
      </c>
      <c r="N110" s="162">
        <f>'PADRÃO CBHPO'!L110</f>
        <v>160.6</v>
      </c>
      <c r="O110" s="7">
        <v>82001324</v>
      </c>
    </row>
    <row r="111" spans="1:15" x14ac:dyDescent="0.25">
      <c r="A111" s="130">
        <f>'PADRÃO CBHPO'!A111</f>
        <v>0</v>
      </c>
      <c r="B111" s="131" t="str">
        <f>'PADRÃO CBHPO'!B111</f>
        <v>2-Odont Cirur</v>
      </c>
      <c r="C111" s="131" t="str">
        <f>'PADRÃO CBHPO'!C111</f>
        <v>Remoção de implante ósseo integrado no seio maxilar</v>
      </c>
      <c r="D111" s="132">
        <f>'PADRÃO CBHPO'!D111</f>
        <v>2020</v>
      </c>
      <c r="E111" s="132">
        <f>'PADRÃO CBHPO'!E111</f>
        <v>400</v>
      </c>
      <c r="F111" s="133" t="str">
        <f t="shared" si="4"/>
        <v>0</v>
      </c>
      <c r="G111" s="134">
        <f>SUBSTITUTE(F111,".",",")/'PADRÃO CBHPO'!$F$1</f>
        <v>0</v>
      </c>
      <c r="H111" s="135">
        <f>'PADRÃO CBHPO'!G111</f>
        <v>55</v>
      </c>
      <c r="I111" s="136">
        <f t="shared" si="3"/>
        <v>27.5</v>
      </c>
      <c r="J111" s="135" t="str">
        <f>'PADRÃO CBHPO'!I111</f>
        <v>N/A</v>
      </c>
      <c r="K111" s="135" t="str">
        <f>'PADRÃO CBHPO'!J111</f>
        <v>N/A</v>
      </c>
      <c r="L111" s="148" t="str">
        <f>'PADRÃO CBHPO'!K111</f>
        <v>Percentual</v>
      </c>
      <c r="M111" s="155">
        <v>0</v>
      </c>
      <c r="N111" s="162">
        <f>'PADRÃO CBHPO'!L111</f>
        <v>443.5</v>
      </c>
      <c r="O111" s="7">
        <v>82001332</v>
      </c>
    </row>
    <row r="112" spans="1:15" x14ac:dyDescent="0.25">
      <c r="A112" s="130">
        <f>'PADRÃO CBHPO'!A112</f>
        <v>0</v>
      </c>
      <c r="B112" s="131" t="str">
        <f>'PADRÃO CBHPO'!B112</f>
        <v>2-Odont Cirur</v>
      </c>
      <c r="C112" s="131" t="str">
        <f>'PADRÃO CBHPO'!C112</f>
        <v>Remoção de odontoma</v>
      </c>
      <c r="D112" s="132">
        <f>'PADRÃO CBHPO'!D112</f>
        <v>2020</v>
      </c>
      <c r="E112" s="132">
        <f>'PADRÃO CBHPO'!E112</f>
        <v>380</v>
      </c>
      <c r="F112" s="133" t="str">
        <f t="shared" si="4"/>
        <v>0</v>
      </c>
      <c r="G112" s="134">
        <f>SUBSTITUTE(F112,".",",")/'PADRÃO CBHPO'!$F$1</f>
        <v>0</v>
      </c>
      <c r="H112" s="135">
        <f>'PADRÃO CBHPO'!G112</f>
        <v>55</v>
      </c>
      <c r="I112" s="136">
        <f t="shared" si="3"/>
        <v>27.5</v>
      </c>
      <c r="J112" s="135" t="str">
        <f>'PADRÃO CBHPO'!I112</f>
        <v>N/A</v>
      </c>
      <c r="K112" s="135" t="str">
        <f>'PADRÃO CBHPO'!J112</f>
        <v>N/A</v>
      </c>
      <c r="L112" s="148" t="str">
        <f>'PADRÃO CBHPO'!K112</f>
        <v>Percentual</v>
      </c>
      <c r="M112" s="155">
        <v>0</v>
      </c>
      <c r="N112" s="162">
        <f>'PADRÃO CBHPO'!L112</f>
        <v>422.7</v>
      </c>
      <c r="O112" s="7">
        <v>82001367</v>
      </c>
    </row>
    <row r="113" spans="1:15" x14ac:dyDescent="0.25">
      <c r="A113" s="130">
        <f>'PADRÃO CBHPO'!A113</f>
        <v>0</v>
      </c>
      <c r="B113" s="131" t="str">
        <f>'PADRÃO CBHPO'!B113</f>
        <v>2-Odont Cirur</v>
      </c>
      <c r="C113" s="131" t="str">
        <f>'PADRÃO CBHPO'!C113</f>
        <v>Remoção de tamponamento nasal</v>
      </c>
      <c r="D113" s="132">
        <f>'PADRÃO CBHPO'!D113</f>
        <v>2020</v>
      </c>
      <c r="E113" s="132">
        <f>'PADRÃO CBHPO'!E113</f>
        <v>100</v>
      </c>
      <c r="F113" s="133" t="str">
        <f t="shared" si="4"/>
        <v>0</v>
      </c>
      <c r="G113" s="134">
        <f>SUBSTITUTE(F113,".",",")/'PADRÃO CBHPO'!$F$1</f>
        <v>0</v>
      </c>
      <c r="H113" s="135">
        <f>'PADRÃO CBHPO'!G113</f>
        <v>10</v>
      </c>
      <c r="I113" s="136">
        <f t="shared" si="3"/>
        <v>5</v>
      </c>
      <c r="J113" s="135" t="str">
        <f>'PADRÃO CBHPO'!I113</f>
        <v>N/A</v>
      </c>
      <c r="K113" s="135" t="str">
        <f>'PADRÃO CBHPO'!J113</f>
        <v>N/A</v>
      </c>
      <c r="L113" s="148" t="str">
        <f>'PADRÃO CBHPO'!K113</f>
        <v>Percentual</v>
      </c>
      <c r="M113" s="155">
        <v>0</v>
      </c>
      <c r="N113" s="162">
        <f>'PADRÃO CBHPO'!L113</f>
        <v>109</v>
      </c>
      <c r="O113" s="7">
        <v>82001375</v>
      </c>
    </row>
    <row r="114" spans="1:15" x14ac:dyDescent="0.25">
      <c r="A114" s="130">
        <f>'PADRÃO CBHPO'!A114</f>
        <v>0</v>
      </c>
      <c r="B114" s="131" t="str">
        <f>'PADRÃO CBHPO'!B114</f>
        <v>2-Odont Cirur</v>
      </c>
      <c r="C114" s="131" t="str">
        <f>'PADRÃO CBHPO'!C114</f>
        <v>Retirada de corpo estranho oroantral ou oronasal da região BMF</v>
      </c>
      <c r="D114" s="132">
        <f>'PADRÃO CBHPO'!D114</f>
        <v>2020</v>
      </c>
      <c r="E114" s="132">
        <f>'PADRÃO CBHPO'!E114</f>
        <v>450</v>
      </c>
      <c r="F114" s="133" t="str">
        <f t="shared" si="4"/>
        <v>0</v>
      </c>
      <c r="G114" s="134">
        <f>SUBSTITUTE(F114,".",",")/'PADRÃO CBHPO'!$F$1</f>
        <v>0</v>
      </c>
      <c r="H114" s="135">
        <f>'PADRÃO CBHPO'!G114</f>
        <v>42</v>
      </c>
      <c r="I114" s="136">
        <f t="shared" si="3"/>
        <v>21</v>
      </c>
      <c r="J114" s="135" t="str">
        <f>'PADRÃO CBHPO'!I114</f>
        <v>N/A</v>
      </c>
      <c r="K114" s="135" t="str">
        <f>'PADRÃO CBHPO'!J114</f>
        <v>N/A</v>
      </c>
      <c r="L114" s="148" t="str">
        <f>'PADRÃO CBHPO'!K114</f>
        <v>Percentual</v>
      </c>
      <c r="M114" s="155">
        <v>0</v>
      </c>
      <c r="N114" s="162">
        <f>'PADRÃO CBHPO'!L114</f>
        <v>489</v>
      </c>
      <c r="O114" s="7">
        <v>82001391</v>
      </c>
    </row>
    <row r="115" spans="1:15" x14ac:dyDescent="0.25">
      <c r="A115" s="130">
        <f>'PADRÃO CBHPO'!A115</f>
        <v>0</v>
      </c>
      <c r="B115" s="131" t="str">
        <f>'PADRÃO CBHPO'!B115</f>
        <v>2-Odont Cirur</v>
      </c>
      <c r="C115" s="131" t="str">
        <f>'PADRÃO CBHPO'!C115</f>
        <v>Retirada de corpo estranho subcutâneo ou submucoso da região BMF</v>
      </c>
      <c r="D115" s="132">
        <f>'PADRÃO CBHPO'!D115</f>
        <v>2020</v>
      </c>
      <c r="E115" s="132">
        <f>'PADRÃO CBHPO'!E115</f>
        <v>150</v>
      </c>
      <c r="F115" s="133" t="str">
        <f t="shared" si="4"/>
        <v>0</v>
      </c>
      <c r="G115" s="134">
        <f>SUBSTITUTE(F115,".",",")/'PADRÃO CBHPO'!$F$1</f>
        <v>0</v>
      </c>
      <c r="H115" s="135">
        <f>'PADRÃO CBHPO'!G115</f>
        <v>40</v>
      </c>
      <c r="I115" s="136">
        <f t="shared" si="3"/>
        <v>20</v>
      </c>
      <c r="J115" s="135" t="str">
        <f>'PADRÃO CBHPO'!I115</f>
        <v>N/A</v>
      </c>
      <c r="K115" s="135" t="str">
        <f>'PADRÃO CBHPO'!J115</f>
        <v>N/A</v>
      </c>
      <c r="L115" s="148" t="str">
        <f>'PADRÃO CBHPO'!K115</f>
        <v>Percentual</v>
      </c>
      <c r="M115" s="155">
        <v>0</v>
      </c>
      <c r="N115" s="162">
        <f>'PADRÃO CBHPO'!L115</f>
        <v>176</v>
      </c>
      <c r="O115" s="7">
        <v>82001413</v>
      </c>
    </row>
    <row r="116" spans="1:15" x14ac:dyDescent="0.25">
      <c r="A116" s="130">
        <f>'PADRÃO CBHPO'!A116</f>
        <v>0</v>
      </c>
      <c r="B116" s="131" t="str">
        <f>'PADRÃO CBHPO'!B116</f>
        <v>2-Odont Cirur</v>
      </c>
      <c r="C116" s="131" t="str">
        <f>'PADRÃO CBHPO'!C116</f>
        <v>Retirada dos meios de fixação da região BMF</v>
      </c>
      <c r="D116" s="132">
        <f>'PADRÃO CBHPO'!D116</f>
        <v>2020</v>
      </c>
      <c r="E116" s="132">
        <f>'PADRÃO CBHPO'!E116</f>
        <v>150</v>
      </c>
      <c r="F116" s="133" t="str">
        <f t="shared" si="4"/>
        <v>0</v>
      </c>
      <c r="G116" s="134">
        <f>SUBSTITUTE(F116,".",",")/'PADRÃO CBHPO'!$F$1</f>
        <v>0</v>
      </c>
      <c r="H116" s="135">
        <f>'PADRÃO CBHPO'!G116</f>
        <v>25</v>
      </c>
      <c r="I116" s="136">
        <f t="shared" si="3"/>
        <v>12.5</v>
      </c>
      <c r="J116" s="135" t="str">
        <f>'PADRÃO CBHPO'!I116</f>
        <v>N/A</v>
      </c>
      <c r="K116" s="135" t="str">
        <f>'PADRÃO CBHPO'!J116</f>
        <v>N/A</v>
      </c>
      <c r="L116" s="148" t="str">
        <f>'PADRÃO CBHPO'!K116</f>
        <v>Percentual</v>
      </c>
      <c r="M116" s="155">
        <v>0</v>
      </c>
      <c r="N116" s="162">
        <f>'PADRÃO CBHPO'!L116</f>
        <v>168.5</v>
      </c>
      <c r="O116" s="7">
        <v>82001430</v>
      </c>
    </row>
    <row r="117" spans="1:15" x14ac:dyDescent="0.25">
      <c r="A117" s="130">
        <f>'PADRÃO CBHPO'!A117</f>
        <v>0</v>
      </c>
      <c r="B117" s="131" t="str">
        <f>'PADRÃO CBHPO'!B117</f>
        <v>2-Odont Cirur</v>
      </c>
      <c r="C117" s="131" t="str">
        <f>'PADRÃO CBHPO'!C117</f>
        <v>Sepultamento radicular (por elemento)</v>
      </c>
      <c r="D117" s="132">
        <f>'PADRÃO CBHPO'!D117</f>
        <v>2020</v>
      </c>
      <c r="E117" s="132">
        <f>'PADRÃO CBHPO'!E117</f>
        <v>180</v>
      </c>
      <c r="F117" s="133" t="str">
        <f t="shared" si="4"/>
        <v>0</v>
      </c>
      <c r="G117" s="134">
        <f>SUBSTITUTE(F117,".",",")/'PADRÃO CBHPO'!$F$1</f>
        <v>0</v>
      </c>
      <c r="H117" s="135">
        <f>'PADRÃO CBHPO'!G117</f>
        <v>35</v>
      </c>
      <c r="I117" s="136">
        <f t="shared" si="3"/>
        <v>17.5</v>
      </c>
      <c r="J117" s="135" t="str">
        <f>'PADRÃO CBHPO'!I117</f>
        <v>N/A</v>
      </c>
      <c r="K117" s="135" t="str">
        <f>'PADRÃO CBHPO'!J117</f>
        <v>N/A</v>
      </c>
      <c r="L117" s="148" t="str">
        <f>'PADRÃO CBHPO'!K117</f>
        <v>Percentual</v>
      </c>
      <c r="M117" s="155">
        <v>0</v>
      </c>
      <c r="N117" s="162">
        <f>'PADRÃO CBHPO'!L117</f>
        <v>204.70000000000002</v>
      </c>
      <c r="O117" s="7">
        <v>82001464</v>
      </c>
    </row>
    <row r="118" spans="1:15" x14ac:dyDescent="0.25">
      <c r="A118" s="130">
        <f>'PADRÃO CBHPO'!A118</f>
        <v>0</v>
      </c>
      <c r="B118" s="131" t="str">
        <f>'PADRÃO CBHPO'!B118</f>
        <v>2-Odont Cirur</v>
      </c>
      <c r="C118" s="131" t="str">
        <f>'PADRÃO CBHPO'!C118</f>
        <v>Sutura de ferida na região BMF</v>
      </c>
      <c r="D118" s="132">
        <f>'PADRÃO CBHPO'!D118</f>
        <v>2020</v>
      </c>
      <c r="E118" s="132">
        <f>'PADRÃO CBHPO'!E118</f>
        <v>120</v>
      </c>
      <c r="F118" s="133" t="str">
        <f t="shared" si="4"/>
        <v>0</v>
      </c>
      <c r="G118" s="134">
        <f>SUBSTITUTE(F118,".",",")/'PADRÃO CBHPO'!$F$1</f>
        <v>0</v>
      </c>
      <c r="H118" s="135">
        <f>'PADRÃO CBHPO'!G118</f>
        <v>35</v>
      </c>
      <c r="I118" s="136">
        <f t="shared" si="3"/>
        <v>17.5</v>
      </c>
      <c r="J118" s="135" t="str">
        <f>'PADRÃO CBHPO'!I118</f>
        <v>N/A</v>
      </c>
      <c r="K118" s="135" t="str">
        <f>'PADRÃO CBHPO'!J118</f>
        <v>N/A</v>
      </c>
      <c r="L118" s="148" t="str">
        <f>'PADRÃO CBHPO'!K118</f>
        <v>Percentual</v>
      </c>
      <c r="M118" s="155">
        <v>0</v>
      </c>
      <c r="N118" s="162">
        <f>'PADRÃO CBHPO'!L118</f>
        <v>142.30000000000001</v>
      </c>
      <c r="O118" s="7">
        <v>82001499</v>
      </c>
    </row>
    <row r="119" spans="1:15" x14ac:dyDescent="0.25">
      <c r="A119" s="130">
        <f>'PADRÃO CBHPO'!A119</f>
        <v>0</v>
      </c>
      <c r="B119" s="131" t="str">
        <f>'PADRÃO CBHPO'!B119</f>
        <v>2-Odont Cirur</v>
      </c>
      <c r="C119" s="131" t="str">
        <f>'PADRÃO CBHPO'!C119</f>
        <v>Tratamento cirúrgico das fistulas buco nasal ou buco sinusal</v>
      </c>
      <c r="D119" s="132">
        <f>'PADRÃO CBHPO'!D119</f>
        <v>2020</v>
      </c>
      <c r="E119" s="132">
        <f>'PADRÃO CBHPO'!E119</f>
        <v>350</v>
      </c>
      <c r="F119" s="133" t="str">
        <f t="shared" si="4"/>
        <v>0</v>
      </c>
      <c r="G119" s="134">
        <f>SUBSTITUTE(F119,".",",")/'PADRÃO CBHPO'!$F$1</f>
        <v>0</v>
      </c>
      <c r="H119" s="135">
        <f>'PADRÃO CBHPO'!G119</f>
        <v>53</v>
      </c>
      <c r="I119" s="136">
        <f t="shared" si="3"/>
        <v>26.5</v>
      </c>
      <c r="J119" s="135" t="str">
        <f>'PADRÃO CBHPO'!I119</f>
        <v>N/A</v>
      </c>
      <c r="K119" s="135" t="str">
        <f>'PADRÃO CBHPO'!J119</f>
        <v>N/A</v>
      </c>
      <c r="L119" s="148" t="str">
        <f>'PADRÃO CBHPO'!K119</f>
        <v>Percentual</v>
      </c>
      <c r="M119" s="155">
        <v>0</v>
      </c>
      <c r="N119" s="162">
        <f>'PADRÃO CBHPO'!L119</f>
        <v>390.5</v>
      </c>
      <c r="O119" s="7" t="s">
        <v>524</v>
      </c>
    </row>
    <row r="120" spans="1:15" x14ac:dyDescent="0.25">
      <c r="A120" s="130">
        <f>'PADRÃO CBHPO'!A120</f>
        <v>0</v>
      </c>
      <c r="B120" s="131" t="str">
        <f>'PADRÃO CBHPO'!B120</f>
        <v>2-Odont Cirur</v>
      </c>
      <c r="C120" s="131" t="str">
        <f>'PADRÃO CBHPO'!C120</f>
        <v>Tratamento cirúrgico de bridas constritivas da região BMF - por lesão</v>
      </c>
      <c r="D120" s="132">
        <f>'PADRÃO CBHPO'!D120</f>
        <v>2020</v>
      </c>
      <c r="E120" s="132">
        <f>'PADRÃO CBHPO'!E120</f>
        <v>150</v>
      </c>
      <c r="F120" s="133" t="str">
        <f t="shared" si="4"/>
        <v>0</v>
      </c>
      <c r="G120" s="134">
        <f>SUBSTITUTE(F120,".",",")/'PADRÃO CBHPO'!$F$1</f>
        <v>0</v>
      </c>
      <c r="H120" s="135">
        <f>'PADRÃO CBHPO'!G120</f>
        <v>40</v>
      </c>
      <c r="I120" s="136">
        <f t="shared" si="3"/>
        <v>20</v>
      </c>
      <c r="J120" s="135" t="str">
        <f>'PADRÃO CBHPO'!I120</f>
        <v>N/A</v>
      </c>
      <c r="K120" s="135" t="str">
        <f>'PADRÃO CBHPO'!J120</f>
        <v>N/A</v>
      </c>
      <c r="L120" s="148" t="str">
        <f>'PADRÃO CBHPO'!K120</f>
        <v>Percentual</v>
      </c>
      <c r="M120" s="155">
        <v>0</v>
      </c>
      <c r="N120" s="162">
        <f>'PADRÃO CBHPO'!L120</f>
        <v>176</v>
      </c>
      <c r="O120" s="7">
        <v>82001545</v>
      </c>
    </row>
    <row r="121" spans="1:15" x14ac:dyDescent="0.25">
      <c r="A121" s="130">
        <f>'PADRÃO CBHPO'!A121</f>
        <v>0</v>
      </c>
      <c r="B121" s="131" t="str">
        <f>'PADRÃO CBHPO'!B121</f>
        <v>2-Odont Cirur</v>
      </c>
      <c r="C121" s="131" t="str">
        <f>'PADRÃO CBHPO'!C121</f>
        <v xml:space="preserve">Tratamento cirúrgico dos tumores benignos dos tecidos moles - Por Lesão </v>
      </c>
      <c r="D121" s="132">
        <f>'PADRÃO CBHPO'!D121</f>
        <v>2020</v>
      </c>
      <c r="E121" s="132">
        <f>'PADRÃO CBHPO'!E121</f>
        <v>250</v>
      </c>
      <c r="F121" s="133" t="str">
        <f t="shared" si="4"/>
        <v>0</v>
      </c>
      <c r="G121" s="134">
        <f>SUBSTITUTE(F121,".",",")/'PADRÃO CBHPO'!$F$1</f>
        <v>0</v>
      </c>
      <c r="H121" s="135">
        <f>'PADRÃO CBHPO'!G121</f>
        <v>42</v>
      </c>
      <c r="I121" s="136">
        <f t="shared" si="3"/>
        <v>21</v>
      </c>
      <c r="J121" s="135" t="str">
        <f>'PADRÃO CBHPO'!I121</f>
        <v>N/A</v>
      </c>
      <c r="K121" s="135" t="str">
        <f>'PADRÃO CBHPO'!J121</f>
        <v>N/A</v>
      </c>
      <c r="L121" s="148" t="str">
        <f>'PADRÃO CBHPO'!K121</f>
        <v>Percentual</v>
      </c>
      <c r="M121" s="155">
        <v>0</v>
      </c>
      <c r="N121" s="162">
        <f>'PADRÃO CBHPO'!L121</f>
        <v>281</v>
      </c>
      <c r="O121" s="7">
        <v>82001618</v>
      </c>
    </row>
    <row r="122" spans="1:15" x14ac:dyDescent="0.25">
      <c r="A122" s="130">
        <f>'PADRÃO CBHPO'!A122</f>
        <v>0</v>
      </c>
      <c r="B122" s="131" t="str">
        <f>'PADRÃO CBHPO'!B122</f>
        <v>2-Odont Cirur</v>
      </c>
      <c r="C122" s="131" t="str">
        <f>'PADRÃO CBHPO'!C122</f>
        <v xml:space="preserve">Tratamento de alveolite </v>
      </c>
      <c r="D122" s="132">
        <f>'PADRÃO CBHPO'!D122</f>
        <v>2020</v>
      </c>
      <c r="E122" s="132">
        <f>'PADRÃO CBHPO'!E122</f>
        <v>100</v>
      </c>
      <c r="F122" s="133" t="str">
        <f t="shared" si="4"/>
        <v>0</v>
      </c>
      <c r="G122" s="134">
        <f>SUBSTITUTE(F122,".",",")/'PADRÃO CBHPO'!$F$1</f>
        <v>0</v>
      </c>
      <c r="H122" s="135">
        <f>'PADRÃO CBHPO'!G122</f>
        <v>28</v>
      </c>
      <c r="I122" s="136">
        <f t="shared" si="3"/>
        <v>14</v>
      </c>
      <c r="J122" s="135" t="str">
        <f>'PADRÃO CBHPO'!I122</f>
        <v>N/A</v>
      </c>
      <c r="K122" s="135" t="str">
        <f>'PADRÃO CBHPO'!J122</f>
        <v>N/A</v>
      </c>
      <c r="L122" s="148" t="str">
        <f>'PADRÃO CBHPO'!K122</f>
        <v>Percentual</v>
      </c>
      <c r="M122" s="155">
        <v>0</v>
      </c>
      <c r="N122" s="162">
        <f>'PADRÃO CBHPO'!L122</f>
        <v>118</v>
      </c>
      <c r="O122" s="7">
        <v>82001650</v>
      </c>
    </row>
    <row r="123" spans="1:15" x14ac:dyDescent="0.25">
      <c r="A123" s="130">
        <f>'PADRÃO CBHPO'!A123</f>
        <v>0</v>
      </c>
      <c r="B123" s="131" t="str">
        <f>'PADRÃO CBHPO'!B123</f>
        <v>2-Odont Cirur</v>
      </c>
      <c r="C123" s="131" t="str">
        <f>'PADRÃO CBHPO'!C123</f>
        <v>Tratamento regenerativo com enxerto de osso autógeno</v>
      </c>
      <c r="D123" s="132">
        <f>'PADRÃO CBHPO'!D123</f>
        <v>2020</v>
      </c>
      <c r="E123" s="132">
        <f>'PADRÃO CBHPO'!E123</f>
        <v>700</v>
      </c>
      <c r="F123" s="133" t="str">
        <f t="shared" si="4"/>
        <v>0</v>
      </c>
      <c r="G123" s="134">
        <f>SUBSTITUTE(F123,".",",")/'PADRÃO CBHPO'!$F$1</f>
        <v>0</v>
      </c>
      <c r="H123" s="135">
        <f>'PADRÃO CBHPO'!G123</f>
        <v>97</v>
      </c>
      <c r="I123" s="136">
        <f t="shared" si="3"/>
        <v>48.5</v>
      </c>
      <c r="J123" s="135" t="str">
        <f>'PADRÃO CBHPO'!I123</f>
        <v>N/A</v>
      </c>
      <c r="K123" s="135" t="str">
        <f>'PADRÃO CBHPO'!J123</f>
        <v>N/A</v>
      </c>
      <c r="L123" s="148" t="str">
        <f>'PADRÃO CBHPO'!K123</f>
        <v>Percentual</v>
      </c>
      <c r="M123" s="155">
        <v>0</v>
      </c>
      <c r="N123" s="162">
        <f>'PADRÃO CBHPO'!L123</f>
        <v>776.5</v>
      </c>
      <c r="O123" s="7">
        <v>82001669</v>
      </c>
    </row>
    <row r="124" spans="1:15" x14ac:dyDescent="0.25">
      <c r="A124" s="130">
        <f>'PADRÃO CBHPO'!A124</f>
        <v>0</v>
      </c>
      <c r="B124" s="131" t="str">
        <f>'PADRÃO CBHPO'!B124</f>
        <v>2-Odont Cirur</v>
      </c>
      <c r="C124" s="131" t="str">
        <f>'PADRÃO CBHPO'!C124</f>
        <v>Tunelização (por elemento)</v>
      </c>
      <c r="D124" s="132">
        <f>'PADRÃO CBHPO'!D124</f>
        <v>2020</v>
      </c>
      <c r="E124" s="132">
        <f>'PADRÃO CBHPO'!E124</f>
        <v>200</v>
      </c>
      <c r="F124" s="133" t="str">
        <f t="shared" si="4"/>
        <v>0</v>
      </c>
      <c r="G124" s="134">
        <f>SUBSTITUTE(F124,".",",")/'PADRÃO CBHPO'!$F$1</f>
        <v>0</v>
      </c>
      <c r="H124" s="135">
        <f>'PADRÃO CBHPO'!G124</f>
        <v>51</v>
      </c>
      <c r="I124" s="136">
        <f t="shared" si="3"/>
        <v>25.5</v>
      </c>
      <c r="J124" s="135" t="str">
        <f>'PADRÃO CBHPO'!I124</f>
        <v>N/A</v>
      </c>
      <c r="K124" s="135" t="str">
        <f>'PADRÃO CBHPO'!J124</f>
        <v>N/A</v>
      </c>
      <c r="L124" s="148" t="str">
        <f>'PADRÃO CBHPO'!K124</f>
        <v>Percentual</v>
      </c>
      <c r="M124" s="155">
        <v>0</v>
      </c>
      <c r="N124" s="162">
        <f>'PADRÃO CBHPO'!L124</f>
        <v>233.5</v>
      </c>
      <c r="O124" s="7">
        <v>82001685</v>
      </c>
    </row>
    <row r="125" spans="1:15" x14ac:dyDescent="0.25">
      <c r="A125" s="130">
        <f>'PADRÃO CBHPO'!A125</f>
        <v>0</v>
      </c>
      <c r="B125" s="131" t="str">
        <f>'PADRÃO CBHPO'!B125</f>
        <v>2-Odont Cirur</v>
      </c>
      <c r="C125" s="131" t="str">
        <f>'PADRÃO CBHPO'!C125</f>
        <v>Ulectomia</v>
      </c>
      <c r="D125" s="132">
        <f>'PADRÃO CBHPO'!D125</f>
        <v>2020</v>
      </c>
      <c r="E125" s="132">
        <f>'PADRÃO CBHPO'!E125</f>
        <v>100</v>
      </c>
      <c r="F125" s="133" t="str">
        <f t="shared" si="4"/>
        <v>0</v>
      </c>
      <c r="G125" s="134">
        <f>SUBSTITUTE(F125,".",",")/'PADRÃO CBHPO'!$F$1</f>
        <v>0</v>
      </c>
      <c r="H125" s="135">
        <f>'PADRÃO CBHPO'!G125</f>
        <v>30</v>
      </c>
      <c r="I125" s="136">
        <f t="shared" si="3"/>
        <v>15</v>
      </c>
      <c r="J125" s="135" t="str">
        <f>'PADRÃO CBHPO'!I125</f>
        <v>N/A</v>
      </c>
      <c r="K125" s="135" t="str">
        <f>'PADRÃO CBHPO'!J125</f>
        <v>N/A</v>
      </c>
      <c r="L125" s="148" t="str">
        <f>'PADRÃO CBHPO'!K125</f>
        <v>Percentual</v>
      </c>
      <c r="M125" s="155">
        <v>0</v>
      </c>
      <c r="N125" s="162">
        <f>'PADRÃO CBHPO'!L125</f>
        <v>119</v>
      </c>
      <c r="O125" s="7">
        <v>82001707</v>
      </c>
    </row>
    <row r="126" spans="1:15" x14ac:dyDescent="0.25">
      <c r="A126" s="137">
        <f>'PADRÃO CBHPO'!A126</f>
        <v>0</v>
      </c>
      <c r="B126" s="138" t="str">
        <f>'PADRÃO CBHPO'!B126</f>
        <v>2-Odont Cirur</v>
      </c>
      <c r="C126" s="138" t="str">
        <f>'PADRÃO CBHPO'!C126</f>
        <v xml:space="preserve">Ulotomia </v>
      </c>
      <c r="D126" s="139">
        <f>'PADRÃO CBHPO'!D126</f>
        <v>2020</v>
      </c>
      <c r="E126" s="139">
        <f>'PADRÃO CBHPO'!E126</f>
        <v>80</v>
      </c>
      <c r="F126" s="140" t="str">
        <f t="shared" si="4"/>
        <v>0</v>
      </c>
      <c r="G126" s="141">
        <f>SUBSTITUTE(F126,".",",")/'PADRÃO CBHPO'!$F$1</f>
        <v>0</v>
      </c>
      <c r="H126" s="142">
        <f>'PADRÃO CBHPO'!G126</f>
        <v>25</v>
      </c>
      <c r="I126" s="143">
        <f t="shared" si="3"/>
        <v>12.5</v>
      </c>
      <c r="J126" s="142" t="str">
        <f>'PADRÃO CBHPO'!I126</f>
        <v>N/A</v>
      </c>
      <c r="K126" s="142" t="str">
        <f>'PADRÃO CBHPO'!J126</f>
        <v>N/A</v>
      </c>
      <c r="L126" s="149" t="str">
        <f>'PADRÃO CBHPO'!K126</f>
        <v>Percentual</v>
      </c>
      <c r="M126" s="156">
        <v>0</v>
      </c>
      <c r="N126" s="163">
        <f>'PADRÃO CBHPO'!L126</f>
        <v>95.7</v>
      </c>
      <c r="O126" s="7">
        <v>82001715</v>
      </c>
    </row>
    <row r="127" spans="1:15" x14ac:dyDescent="0.25">
      <c r="A127" s="115">
        <f>'PADRÃO CBHPO'!A127</f>
        <v>0</v>
      </c>
      <c r="B127" s="116" t="str">
        <f>'PADRÃO CBHPO'!B127</f>
        <v>3-Od Prevent</v>
      </c>
      <c r="C127" s="116" t="str">
        <f>'PADRÃO CBHPO'!C127</f>
        <v>Aparelho protetor bucal (por arcada)</v>
      </c>
      <c r="D127" s="118">
        <f>'PADRÃO CBHPO'!D127</f>
        <v>2020</v>
      </c>
      <c r="E127" s="118">
        <f>'PADRÃO CBHPO'!E127</f>
        <v>350</v>
      </c>
      <c r="F127" s="119" t="str">
        <f t="shared" ref="F127" si="5">SUBSTITUTE(IF(M127&lt;&gt;0,(M127 - I127 - IF(L127&lt;&gt;"Percentual",(E127*L127/100)))/E127,0),".",",")</f>
        <v>0</v>
      </c>
      <c r="G127" s="120">
        <f>SUBSTITUTE(F127,".",",")/'PADRÃO CBHPO'!$F$1</f>
        <v>0</v>
      </c>
      <c r="H127" s="121">
        <f>'PADRÃO CBHPO'!G127</f>
        <v>45</v>
      </c>
      <c r="I127" s="122">
        <f t="shared" si="3"/>
        <v>22.5</v>
      </c>
      <c r="J127" s="121" t="str">
        <f>'PADRÃO CBHPO'!I127</f>
        <v>Negoc.</v>
      </c>
      <c r="K127" s="121" t="str">
        <f>'PADRÃO CBHPO'!J127</f>
        <v>N/A</v>
      </c>
      <c r="L127" s="144" t="str">
        <f>'PADRÃO CBHPO'!K127</f>
        <v>Percentual</v>
      </c>
      <c r="M127" s="151">
        <v>0</v>
      </c>
      <c r="N127" s="158">
        <f>'PADRÃO CBHPO'!L127</f>
        <v>386.5</v>
      </c>
      <c r="O127" s="7">
        <v>84000015</v>
      </c>
    </row>
    <row r="128" spans="1:15" x14ac:dyDescent="0.25">
      <c r="A128" s="105">
        <f>'PADRÃO CBHPO'!A128</f>
        <v>0</v>
      </c>
      <c r="B128" s="92" t="str">
        <f>'PADRÃO CBHPO'!B128</f>
        <v>3-Od Prevent</v>
      </c>
      <c r="C128" s="92" t="str">
        <f>'PADRÃO CBHPO'!C128</f>
        <v>Aplicação de cariostático -1 sessão - duas arcadas</v>
      </c>
      <c r="D128" s="94">
        <f>'PADRÃO CBHPO'!D128</f>
        <v>2020</v>
      </c>
      <c r="E128" s="94">
        <f>'PADRÃO CBHPO'!E128</f>
        <v>80</v>
      </c>
      <c r="F128" s="95" t="str">
        <f t="shared" ref="F128:F142" si="6">SUBSTITUTE(IF(M128&lt;&gt;0,(M128 - I128 - IF(L128&lt;&gt;"Percentual",(E128*L128/100)))/E128,0),".",",")</f>
        <v>0</v>
      </c>
      <c r="G128" s="96">
        <f>SUBSTITUTE(F128,".",",")/'PADRÃO CBHPO'!$F$1</f>
        <v>0</v>
      </c>
      <c r="H128" s="97">
        <f>'PADRÃO CBHPO'!G128</f>
        <v>10</v>
      </c>
      <c r="I128" s="98">
        <f t="shared" si="3"/>
        <v>5</v>
      </c>
      <c r="J128" s="97" t="str">
        <f>'PADRÃO CBHPO'!I128</f>
        <v>N/A</v>
      </c>
      <c r="K128" s="97" t="str">
        <f>'PADRÃO CBHPO'!J128</f>
        <v>N/A</v>
      </c>
      <c r="L128" s="145" t="str">
        <f>'PADRÃO CBHPO'!K128</f>
        <v>Percentual</v>
      </c>
      <c r="M128" s="152">
        <v>0</v>
      </c>
      <c r="N128" s="159">
        <f>'PADRÃO CBHPO'!L128</f>
        <v>88.2</v>
      </c>
      <c r="O128" s="7">
        <v>84000031</v>
      </c>
    </row>
    <row r="129" spans="1:15" x14ac:dyDescent="0.25">
      <c r="A129" s="105">
        <f>'PADRÃO CBHPO'!A129</f>
        <v>0</v>
      </c>
      <c r="B129" s="92" t="str">
        <f>'PADRÃO CBHPO'!B129</f>
        <v>3-Od Prevent</v>
      </c>
      <c r="C129" s="92" t="str">
        <f>'PADRÃO CBHPO'!C129</f>
        <v>Aplicação de selante - Técnica invasiva - por elemento</v>
      </c>
      <c r="D129" s="94">
        <f>'PADRÃO CBHPO'!D129</f>
        <v>2020</v>
      </c>
      <c r="E129" s="94">
        <f>'PADRÃO CBHPO'!E129</f>
        <v>120</v>
      </c>
      <c r="F129" s="95" t="str">
        <f t="shared" si="6"/>
        <v>0</v>
      </c>
      <c r="G129" s="96">
        <f>SUBSTITUTE(F129,".",",")/'PADRÃO CBHPO'!$F$1</f>
        <v>0</v>
      </c>
      <c r="H129" s="97">
        <f>'PADRÃO CBHPO'!G129</f>
        <v>15</v>
      </c>
      <c r="I129" s="98">
        <f t="shared" si="3"/>
        <v>7.5</v>
      </c>
      <c r="J129" s="97" t="str">
        <f>'PADRÃO CBHPO'!I129</f>
        <v>N/A</v>
      </c>
      <c r="K129" s="97" t="str">
        <f>'PADRÃO CBHPO'!J129</f>
        <v>N/A</v>
      </c>
      <c r="L129" s="145" t="str">
        <f>'PADRÃO CBHPO'!K129</f>
        <v>Percentual</v>
      </c>
      <c r="M129" s="152">
        <v>0</v>
      </c>
      <c r="N129" s="159">
        <f>'PADRÃO CBHPO'!L129</f>
        <v>132.30000000000001</v>
      </c>
      <c r="O129" s="7">
        <v>84000058</v>
      </c>
    </row>
    <row r="130" spans="1:15" x14ac:dyDescent="0.25">
      <c r="A130" s="105">
        <f>'PADRÃO CBHPO'!A130</f>
        <v>0</v>
      </c>
      <c r="B130" s="92" t="str">
        <f>'PADRÃO CBHPO'!B130</f>
        <v>3-Od Prevent</v>
      </c>
      <c r="C130" s="92" t="str">
        <f>'PADRÃO CBHPO'!C130</f>
        <v>Aplicação de selante de fóssulas e fissuras - por elemento</v>
      </c>
      <c r="D130" s="94">
        <f>'PADRÃO CBHPO'!D130</f>
        <v>2020</v>
      </c>
      <c r="E130" s="94">
        <f>'PADRÃO CBHPO'!E130</f>
        <v>70</v>
      </c>
      <c r="F130" s="95" t="str">
        <f t="shared" si="6"/>
        <v>0</v>
      </c>
      <c r="G130" s="96">
        <f>SUBSTITUTE(F130,".",",")/'PADRÃO CBHPO'!$F$1</f>
        <v>0</v>
      </c>
      <c r="H130" s="97">
        <f>'PADRÃO CBHPO'!G130</f>
        <v>10</v>
      </c>
      <c r="I130" s="98">
        <f t="shared" ref="I130:I192" si="7">H130*SUBSTITUTE($I$1,".",",")</f>
        <v>5</v>
      </c>
      <c r="J130" s="97" t="str">
        <f>'PADRÃO CBHPO'!I130</f>
        <v>N/A</v>
      </c>
      <c r="K130" s="97" t="str">
        <f>'PADRÃO CBHPO'!J130</f>
        <v>N/A</v>
      </c>
      <c r="L130" s="145" t="str">
        <f>'PADRÃO CBHPO'!K130</f>
        <v>Percentual</v>
      </c>
      <c r="M130" s="152">
        <v>0</v>
      </c>
      <c r="N130" s="159">
        <f>'PADRÃO CBHPO'!L130</f>
        <v>77.8</v>
      </c>
      <c r="O130" s="7">
        <v>84000074</v>
      </c>
    </row>
    <row r="131" spans="1:15" x14ac:dyDescent="0.25">
      <c r="A131" s="105">
        <f>'PADRÃO CBHPO'!A131</f>
        <v>0</v>
      </c>
      <c r="B131" s="92" t="str">
        <f>'PADRÃO CBHPO'!B131</f>
        <v>3-Od Prevent</v>
      </c>
      <c r="C131" s="92" t="str">
        <f>'PADRÃO CBHPO'!C131</f>
        <v>Aplicação tópica de flúor - por arcada</v>
      </c>
      <c r="D131" s="94">
        <f>'PADRÃO CBHPO'!D131</f>
        <v>2020</v>
      </c>
      <c r="E131" s="94">
        <f>'PADRÃO CBHPO'!E131</f>
        <v>100</v>
      </c>
      <c r="F131" s="95" t="str">
        <f t="shared" si="6"/>
        <v>0</v>
      </c>
      <c r="G131" s="96">
        <f>SUBSTITUTE(F131,".",",")/'PADRÃO CBHPO'!$F$1</f>
        <v>0</v>
      </c>
      <c r="H131" s="97">
        <f>'PADRÃO CBHPO'!G131</f>
        <v>10</v>
      </c>
      <c r="I131" s="98">
        <f t="shared" si="7"/>
        <v>5</v>
      </c>
      <c r="J131" s="97" t="str">
        <f>'PADRÃO CBHPO'!I131</f>
        <v>N/A</v>
      </c>
      <c r="K131" s="97" t="str">
        <f>'PADRÃO CBHPO'!J131</f>
        <v>N/A</v>
      </c>
      <c r="L131" s="145" t="str">
        <f>'PADRÃO CBHPO'!K131</f>
        <v>Percentual</v>
      </c>
      <c r="M131" s="152">
        <v>0</v>
      </c>
      <c r="N131" s="159">
        <f>'PADRÃO CBHPO'!L131</f>
        <v>109</v>
      </c>
      <c r="O131" s="7">
        <v>84000090</v>
      </c>
    </row>
    <row r="132" spans="1:15" x14ac:dyDescent="0.25">
      <c r="A132" s="105">
        <f>'PADRÃO CBHPO'!A132</f>
        <v>0</v>
      </c>
      <c r="B132" s="92" t="str">
        <f>'PADRÃO CBHPO'!B132</f>
        <v>3-Od Prevent</v>
      </c>
      <c r="C132" s="92" t="str">
        <f>'PADRÃO CBHPO'!C132</f>
        <v>Aplicação tópica de verniz fluoretado (por arcada)</v>
      </c>
      <c r="D132" s="94">
        <f>'PADRÃO CBHPO'!D132</f>
        <v>2020</v>
      </c>
      <c r="E132" s="94">
        <f>'PADRÃO CBHPO'!E132</f>
        <v>40</v>
      </c>
      <c r="F132" s="95" t="str">
        <f t="shared" si="6"/>
        <v>0</v>
      </c>
      <c r="G132" s="96">
        <f>SUBSTITUTE(F132,".",",")/'PADRÃO CBHPO'!$F$1</f>
        <v>0</v>
      </c>
      <c r="H132" s="97">
        <f>'PADRÃO CBHPO'!G132</f>
        <v>10</v>
      </c>
      <c r="I132" s="98">
        <f t="shared" si="7"/>
        <v>5</v>
      </c>
      <c r="J132" s="97" t="str">
        <f>'PADRÃO CBHPO'!I132</f>
        <v>N/A</v>
      </c>
      <c r="K132" s="97" t="str">
        <f>'PADRÃO CBHPO'!J132</f>
        <v>N/A</v>
      </c>
      <c r="L132" s="145" t="str">
        <f>'PADRÃO CBHPO'!K132</f>
        <v>Percentual</v>
      </c>
      <c r="M132" s="152">
        <v>0</v>
      </c>
      <c r="N132" s="159">
        <f>'PADRÃO CBHPO'!L132</f>
        <v>46.6</v>
      </c>
      <c r="O132" s="7">
        <v>84000112</v>
      </c>
    </row>
    <row r="133" spans="1:15" x14ac:dyDescent="0.25">
      <c r="A133" s="105">
        <f>'PADRÃO CBHPO'!A133</f>
        <v>0</v>
      </c>
      <c r="B133" s="92" t="str">
        <f>'PADRÃO CBHPO'!B133</f>
        <v>3-Od Prevent</v>
      </c>
      <c r="C133" s="92" t="str">
        <f>'PADRÃO CBHPO'!C133</f>
        <v xml:space="preserve">Atividade educativa em saude bucal </v>
      </c>
      <c r="D133" s="94">
        <f>'PADRÃO CBHPO'!D133</f>
        <v>2020</v>
      </c>
      <c r="E133" s="94">
        <f>'PADRÃO CBHPO'!E133</f>
        <v>80</v>
      </c>
      <c r="F133" s="95" t="str">
        <f t="shared" si="6"/>
        <v>0</v>
      </c>
      <c r="G133" s="96">
        <f>SUBSTITUTE(F133,".",",")/'PADRÃO CBHPO'!$F$1</f>
        <v>0</v>
      </c>
      <c r="H133" s="97">
        <f>'PADRÃO CBHPO'!G133</f>
        <v>10</v>
      </c>
      <c r="I133" s="98">
        <f t="shared" si="7"/>
        <v>5</v>
      </c>
      <c r="J133" s="97" t="str">
        <f>'PADRÃO CBHPO'!I133</f>
        <v>N/A</v>
      </c>
      <c r="K133" s="97" t="str">
        <f>'PADRÃO CBHPO'!J133</f>
        <v>N/A</v>
      </c>
      <c r="L133" s="145" t="str">
        <f>'PADRÃO CBHPO'!K133</f>
        <v>Percentual</v>
      </c>
      <c r="M133" s="152">
        <v>0</v>
      </c>
      <c r="N133" s="159">
        <f>'PADRÃO CBHPO'!L133</f>
        <v>88.2</v>
      </c>
      <c r="O133" s="7">
        <v>84000139</v>
      </c>
    </row>
    <row r="134" spans="1:15" x14ac:dyDescent="0.25">
      <c r="A134" s="105">
        <f>'PADRÃO CBHPO'!A134</f>
        <v>0</v>
      </c>
      <c r="B134" s="92" t="str">
        <f>'PADRÃO CBHPO'!B134</f>
        <v>3-Od Prevent</v>
      </c>
      <c r="C134" s="92" t="str">
        <f>'PADRÃO CBHPO'!C134</f>
        <v>Ativdade educativa para pais e cuidadores</v>
      </c>
      <c r="D134" s="94">
        <f>'PADRÃO CBHPO'!D134</f>
        <v>2020</v>
      </c>
      <c r="E134" s="94">
        <f>'PADRÃO CBHPO'!E134</f>
        <v>80</v>
      </c>
      <c r="F134" s="95" t="str">
        <f t="shared" si="6"/>
        <v>0</v>
      </c>
      <c r="G134" s="96">
        <f>SUBSTITUTE(F134,".",",")/'PADRÃO CBHPO'!$F$1</f>
        <v>0</v>
      </c>
      <c r="H134" s="97">
        <f>'PADRÃO CBHPO'!G134</f>
        <v>10</v>
      </c>
      <c r="I134" s="98">
        <f t="shared" si="7"/>
        <v>5</v>
      </c>
      <c r="J134" s="97" t="str">
        <f>'PADRÃO CBHPO'!I134</f>
        <v>N/A</v>
      </c>
      <c r="K134" s="97" t="str">
        <f>'PADRÃO CBHPO'!J134</f>
        <v>N/A</v>
      </c>
      <c r="L134" s="145" t="str">
        <f>'PADRÃO CBHPO'!K134</f>
        <v>Percentual</v>
      </c>
      <c r="M134" s="152">
        <v>0</v>
      </c>
      <c r="N134" s="159">
        <f>'PADRÃO CBHPO'!L134</f>
        <v>88.2</v>
      </c>
      <c r="O134" s="7">
        <v>87000024</v>
      </c>
    </row>
    <row r="135" spans="1:15" x14ac:dyDescent="0.25">
      <c r="A135" s="105">
        <f>'PADRÃO CBHPO'!A135</f>
        <v>0</v>
      </c>
      <c r="B135" s="92" t="str">
        <f>'PADRÃO CBHPO'!B135</f>
        <v>3-Od Prevent</v>
      </c>
      <c r="C135" s="92" t="str">
        <f>'PADRÃO CBHPO'!C135</f>
        <v>Controle de biofilme - por sessão</v>
      </c>
      <c r="D135" s="94">
        <f>'PADRÃO CBHPO'!D135</f>
        <v>2020</v>
      </c>
      <c r="E135" s="94">
        <f>'PADRÃO CBHPO'!E135</f>
        <v>100</v>
      </c>
      <c r="F135" s="95" t="str">
        <f t="shared" si="6"/>
        <v>0</v>
      </c>
      <c r="G135" s="96">
        <f>SUBSTITUTE(F135,".",",")/'PADRÃO CBHPO'!$F$1</f>
        <v>0</v>
      </c>
      <c r="H135" s="97">
        <f>'PADRÃO CBHPO'!G135</f>
        <v>25</v>
      </c>
      <c r="I135" s="98">
        <f t="shared" si="7"/>
        <v>12.5</v>
      </c>
      <c r="J135" s="97" t="str">
        <f>'PADRÃO CBHPO'!I135</f>
        <v>N/A</v>
      </c>
      <c r="K135" s="97" t="str">
        <f>'PADRÃO CBHPO'!J135</f>
        <v>N/A</v>
      </c>
      <c r="L135" s="145" t="str">
        <f>'PADRÃO CBHPO'!K135</f>
        <v>Percentual</v>
      </c>
      <c r="M135" s="152">
        <v>0</v>
      </c>
      <c r="N135" s="159">
        <f>'PADRÃO CBHPO'!L135</f>
        <v>116.5</v>
      </c>
      <c r="O135" s="7">
        <v>84000163</v>
      </c>
    </row>
    <row r="136" spans="1:15" x14ac:dyDescent="0.25">
      <c r="A136" s="105">
        <f>'PADRÃO CBHPO'!A136</f>
        <v>0</v>
      </c>
      <c r="B136" s="92" t="str">
        <f>'PADRÃO CBHPO'!B136</f>
        <v>3-Od Prevent</v>
      </c>
      <c r="C136" s="92" t="str">
        <f>'PADRÃO CBHPO'!C136</f>
        <v>Controle de cárie incipiente - por consulta trimestral</v>
      </c>
      <c r="D136" s="94">
        <f>'PADRÃO CBHPO'!D136</f>
        <v>2020</v>
      </c>
      <c r="E136" s="94">
        <f>'PADRÃO CBHPO'!E136</f>
        <v>100</v>
      </c>
      <c r="F136" s="95" t="str">
        <f t="shared" si="6"/>
        <v>0</v>
      </c>
      <c r="G136" s="96">
        <f>SUBSTITUTE(F136,".",",")/'PADRÃO CBHPO'!$F$1</f>
        <v>0</v>
      </c>
      <c r="H136" s="97">
        <f>'PADRÃO CBHPO'!G136</f>
        <v>20</v>
      </c>
      <c r="I136" s="98">
        <f t="shared" si="7"/>
        <v>10</v>
      </c>
      <c r="J136" s="97" t="str">
        <f>'PADRÃO CBHPO'!I136</f>
        <v>N/A</v>
      </c>
      <c r="K136" s="97" t="str">
        <f>'PADRÃO CBHPO'!J136</f>
        <v>N/A</v>
      </c>
      <c r="L136" s="145" t="str">
        <f>'PADRÃO CBHPO'!K136</f>
        <v>Percentual</v>
      </c>
      <c r="M136" s="152">
        <v>0</v>
      </c>
      <c r="N136" s="159">
        <f>'PADRÃO CBHPO'!L136</f>
        <v>114</v>
      </c>
      <c r="O136" s="7">
        <v>84000171</v>
      </c>
    </row>
    <row r="137" spans="1:15" x14ac:dyDescent="0.25">
      <c r="A137" s="105">
        <f>'PADRÃO CBHPO'!A137</f>
        <v>0</v>
      </c>
      <c r="B137" s="92" t="str">
        <f>'PADRÃO CBHPO'!B137</f>
        <v>3-Od Prevent</v>
      </c>
      <c r="C137" s="92" t="str">
        <f>'PADRÃO CBHPO'!C137</f>
        <v xml:space="preserve">Profilaxia e polimento coronário </v>
      </c>
      <c r="D137" s="94">
        <f>'PADRÃO CBHPO'!D137</f>
        <v>2020</v>
      </c>
      <c r="E137" s="94">
        <f>'PADRÃO CBHPO'!E137</f>
        <v>100</v>
      </c>
      <c r="F137" s="95" t="str">
        <f t="shared" si="6"/>
        <v>0</v>
      </c>
      <c r="G137" s="96">
        <f>SUBSTITUTE(F137,".",",")/'PADRÃO CBHPO'!$F$1</f>
        <v>0</v>
      </c>
      <c r="H137" s="97">
        <f>'PADRÃO CBHPO'!G137</f>
        <v>20</v>
      </c>
      <c r="I137" s="98">
        <f t="shared" si="7"/>
        <v>10</v>
      </c>
      <c r="J137" s="97" t="str">
        <f>'PADRÃO CBHPO'!I137</f>
        <v>N/A</v>
      </c>
      <c r="K137" s="97" t="str">
        <f>'PADRÃO CBHPO'!J137</f>
        <v>N/A</v>
      </c>
      <c r="L137" s="145" t="str">
        <f>'PADRÃO CBHPO'!K137</f>
        <v>Percentual</v>
      </c>
      <c r="M137" s="152">
        <v>0</v>
      </c>
      <c r="N137" s="159">
        <f>'PADRÃO CBHPO'!L137</f>
        <v>114</v>
      </c>
      <c r="O137" s="7">
        <v>84000198</v>
      </c>
    </row>
    <row r="138" spans="1:15" x14ac:dyDescent="0.25">
      <c r="A138" s="105">
        <f>'PADRÃO CBHPO'!A138</f>
        <v>0</v>
      </c>
      <c r="B138" s="92" t="str">
        <f>'PADRÃO CBHPO'!B138</f>
        <v>3-Od Prevent</v>
      </c>
      <c r="C138" s="92" t="str">
        <f>'PADRÃO CBHPO'!C138</f>
        <v>Remineralização - por sessão</v>
      </c>
      <c r="D138" s="94">
        <f>'PADRÃO CBHPO'!D138</f>
        <v>2020</v>
      </c>
      <c r="E138" s="94">
        <f>'PADRÃO CBHPO'!E138</f>
        <v>150</v>
      </c>
      <c r="F138" s="95" t="str">
        <f t="shared" si="6"/>
        <v>0</v>
      </c>
      <c r="G138" s="96">
        <f>SUBSTITUTE(F138,".",",")/'PADRÃO CBHPO'!$F$1</f>
        <v>0</v>
      </c>
      <c r="H138" s="97">
        <f>'PADRÃO CBHPO'!G138</f>
        <v>10</v>
      </c>
      <c r="I138" s="98">
        <f t="shared" si="7"/>
        <v>5</v>
      </c>
      <c r="J138" s="97" t="str">
        <f>'PADRÃO CBHPO'!I138</f>
        <v>N/A</v>
      </c>
      <c r="K138" s="97" t="str">
        <f>'PADRÃO CBHPO'!J138</f>
        <v>N/A</v>
      </c>
      <c r="L138" s="145" t="str">
        <f>'PADRÃO CBHPO'!K138</f>
        <v>Percentual</v>
      </c>
      <c r="M138" s="152">
        <v>0</v>
      </c>
      <c r="N138" s="159">
        <f>'PADRÃO CBHPO'!L138</f>
        <v>161</v>
      </c>
      <c r="O138" s="7">
        <v>84000201</v>
      </c>
    </row>
    <row r="139" spans="1:15" x14ac:dyDescent="0.25">
      <c r="A139" s="105">
        <f>'PADRÃO CBHPO'!A139</f>
        <v>0</v>
      </c>
      <c r="B139" s="92" t="str">
        <f>'PADRÃO CBHPO'!B139</f>
        <v>3-Od Prevent</v>
      </c>
      <c r="C139" s="92" t="str">
        <f>'PADRÃO CBHPO'!C139</f>
        <v>Teste de capacidade tampão da saliva</v>
      </c>
      <c r="D139" s="94">
        <f>'PADRÃO CBHPO'!D139</f>
        <v>2020</v>
      </c>
      <c r="E139" s="94">
        <f>'PADRÃO CBHPO'!E139</f>
        <v>70</v>
      </c>
      <c r="F139" s="95" t="str">
        <f t="shared" si="6"/>
        <v>0</v>
      </c>
      <c r="G139" s="96">
        <f>SUBSTITUTE(F139,".",",")/'PADRÃO CBHPO'!$F$1</f>
        <v>0</v>
      </c>
      <c r="H139" s="97">
        <f>'PADRÃO CBHPO'!G139</f>
        <v>10</v>
      </c>
      <c r="I139" s="98">
        <f t="shared" si="7"/>
        <v>5</v>
      </c>
      <c r="J139" s="97" t="str">
        <f>'PADRÃO CBHPO'!I139</f>
        <v>N/A</v>
      </c>
      <c r="K139" s="97" t="str">
        <f>'PADRÃO CBHPO'!J139</f>
        <v>N/A</v>
      </c>
      <c r="L139" s="145" t="str">
        <f>'PADRÃO CBHPO'!K139</f>
        <v>Percentual</v>
      </c>
      <c r="M139" s="152">
        <v>0</v>
      </c>
      <c r="N139" s="159">
        <f>'PADRÃO CBHPO'!L139</f>
        <v>77.8</v>
      </c>
      <c r="O139" s="7">
        <v>84000228</v>
      </c>
    </row>
    <row r="140" spans="1:15" x14ac:dyDescent="0.25">
      <c r="A140" s="105">
        <f>'PADRÃO CBHPO'!A140</f>
        <v>0</v>
      </c>
      <c r="B140" s="92" t="str">
        <f>'PADRÃO CBHPO'!B140</f>
        <v>3-Od Prevent</v>
      </c>
      <c r="C140" s="92" t="str">
        <f>'PADRÃO CBHPO'!C140</f>
        <v>Teste de contagem microbiológica</v>
      </c>
      <c r="D140" s="94">
        <f>'PADRÃO CBHPO'!D140</f>
        <v>2020</v>
      </c>
      <c r="E140" s="94">
        <f>'PADRÃO CBHPO'!E140</f>
        <v>70</v>
      </c>
      <c r="F140" s="95" t="str">
        <f t="shared" si="6"/>
        <v>0</v>
      </c>
      <c r="G140" s="96">
        <f>SUBSTITUTE(F140,".",",")/'PADRÃO CBHPO'!$F$1</f>
        <v>0</v>
      </c>
      <c r="H140" s="97">
        <f>'PADRÃO CBHPO'!G140</f>
        <v>10</v>
      </c>
      <c r="I140" s="98">
        <f t="shared" si="7"/>
        <v>5</v>
      </c>
      <c r="J140" s="97" t="str">
        <f>'PADRÃO CBHPO'!I140</f>
        <v>N/A</v>
      </c>
      <c r="K140" s="97" t="str">
        <f>'PADRÃO CBHPO'!J140</f>
        <v>N/A</v>
      </c>
      <c r="L140" s="145" t="str">
        <f>'PADRÃO CBHPO'!K140</f>
        <v>Percentual</v>
      </c>
      <c r="M140" s="152">
        <v>0</v>
      </c>
      <c r="N140" s="159">
        <f>'PADRÃO CBHPO'!L140</f>
        <v>77.8</v>
      </c>
      <c r="O140" s="7">
        <v>84000236</v>
      </c>
    </row>
    <row r="141" spans="1:15" x14ac:dyDescent="0.25">
      <c r="A141" s="105">
        <f>'PADRÃO CBHPO'!A141</f>
        <v>0</v>
      </c>
      <c r="B141" s="92" t="str">
        <f>'PADRÃO CBHPO'!B141</f>
        <v>3-Od Prevent</v>
      </c>
      <c r="C141" s="92" t="str">
        <f>'PADRÃO CBHPO'!C141</f>
        <v>Teste de fluxo salivar</v>
      </c>
      <c r="D141" s="94">
        <f>'PADRÃO CBHPO'!D141</f>
        <v>2020</v>
      </c>
      <c r="E141" s="94">
        <f>'PADRÃO CBHPO'!E141</f>
        <v>70</v>
      </c>
      <c r="F141" s="95" t="str">
        <f t="shared" si="6"/>
        <v>0</v>
      </c>
      <c r="G141" s="96">
        <f>SUBSTITUTE(F141,".",",")/'PADRÃO CBHPO'!$F$1</f>
        <v>0</v>
      </c>
      <c r="H141" s="97">
        <f>'PADRÃO CBHPO'!G141</f>
        <v>10</v>
      </c>
      <c r="I141" s="98">
        <f t="shared" si="7"/>
        <v>5</v>
      </c>
      <c r="J141" s="97" t="str">
        <f>'PADRÃO CBHPO'!I141</f>
        <v>N/A</v>
      </c>
      <c r="K141" s="97" t="str">
        <f>'PADRÃO CBHPO'!J141</f>
        <v>N/A</v>
      </c>
      <c r="L141" s="145" t="str">
        <f>'PADRÃO CBHPO'!K141</f>
        <v>Percentual</v>
      </c>
      <c r="M141" s="152">
        <v>0</v>
      </c>
      <c r="N141" s="159">
        <f>'PADRÃO CBHPO'!L141</f>
        <v>77.8</v>
      </c>
      <c r="O141" s="7">
        <v>84000244</v>
      </c>
    </row>
    <row r="142" spans="1:15" x14ac:dyDescent="0.25">
      <c r="A142" s="108">
        <f>'PADRÃO CBHPO'!A142</f>
        <v>0</v>
      </c>
      <c r="B142" s="109" t="str">
        <f>'PADRÃO CBHPO'!B142</f>
        <v>3-Od Prevent</v>
      </c>
      <c r="C142" s="109" t="str">
        <f>'PADRÃO CBHPO'!C142</f>
        <v>Teste de ph salivar</v>
      </c>
      <c r="D142" s="110">
        <f>'PADRÃO CBHPO'!D142</f>
        <v>2020</v>
      </c>
      <c r="E142" s="110">
        <f>'PADRÃO CBHPO'!E142</f>
        <v>70</v>
      </c>
      <c r="F142" s="111" t="str">
        <f t="shared" si="6"/>
        <v>0</v>
      </c>
      <c r="G142" s="112">
        <f>SUBSTITUTE(F142,".",",")/'PADRÃO CBHPO'!$F$1</f>
        <v>0</v>
      </c>
      <c r="H142" s="113">
        <f>'PADRÃO CBHPO'!G142</f>
        <v>20</v>
      </c>
      <c r="I142" s="114">
        <f t="shared" si="7"/>
        <v>10</v>
      </c>
      <c r="J142" s="113" t="str">
        <f>'PADRÃO CBHPO'!I142</f>
        <v>N/A</v>
      </c>
      <c r="K142" s="113" t="str">
        <f>'PADRÃO CBHPO'!J142</f>
        <v>N/A</v>
      </c>
      <c r="L142" s="146" t="str">
        <f>'PADRÃO CBHPO'!K142</f>
        <v>Percentual</v>
      </c>
      <c r="M142" s="153">
        <v>0</v>
      </c>
      <c r="N142" s="160">
        <f>'PADRÃO CBHPO'!L142</f>
        <v>82.8</v>
      </c>
      <c r="O142" s="7">
        <v>84000252</v>
      </c>
    </row>
    <row r="143" spans="1:15" x14ac:dyDescent="0.25">
      <c r="A143" s="123">
        <f>'PADRÃO CBHPO'!A143</f>
        <v>0</v>
      </c>
      <c r="B143" s="124" t="str">
        <f>'PADRÃO CBHPO'!B143</f>
        <v>4-Odont Rest</v>
      </c>
      <c r="C143" s="124" t="str">
        <f>'PADRÃO CBHPO'!C143</f>
        <v>Adequação do meio bucal - por arcada</v>
      </c>
      <c r="D143" s="125">
        <f>'PADRÃO CBHPO'!D143</f>
        <v>2020</v>
      </c>
      <c r="E143" s="125">
        <f>'PADRÃO CBHPO'!E143</f>
        <v>100</v>
      </c>
      <c r="F143" s="126" t="str">
        <f t="shared" ref="F143:F205" si="8">SUBSTITUTE(IF(M143&lt;&gt;0,(M143 - I143 - IF(L143&lt;&gt;"Percentual",(E143*L143/100)))/E143,0),".",",")</f>
        <v>0</v>
      </c>
      <c r="G143" s="127">
        <f>SUBSTITUTE(F143,".",",")/'PADRÃO CBHPO'!$F$1</f>
        <v>0</v>
      </c>
      <c r="H143" s="128">
        <f>'PADRÃO CBHPO'!G143</f>
        <v>20</v>
      </c>
      <c r="I143" s="129">
        <f t="shared" si="7"/>
        <v>10</v>
      </c>
      <c r="J143" s="128" t="str">
        <f>'PADRÃO CBHPO'!I143</f>
        <v>N/A</v>
      </c>
      <c r="K143" s="128" t="str">
        <f>'PADRÃO CBHPO'!J143</f>
        <v>N/A</v>
      </c>
      <c r="L143" s="147" t="str">
        <f>'PADRÃO CBHPO'!K143</f>
        <v>Percentual</v>
      </c>
      <c r="M143" s="154">
        <v>0</v>
      </c>
      <c r="N143" s="161">
        <f>'PADRÃO CBHPO'!L143</f>
        <v>114</v>
      </c>
      <c r="O143" s="168"/>
    </row>
    <row r="144" spans="1:15" x14ac:dyDescent="0.25">
      <c r="A144" s="130">
        <f>'PADRÃO CBHPO'!A144</f>
        <v>0</v>
      </c>
      <c r="B144" s="131" t="str">
        <f>'PADRÃO CBHPO'!B144</f>
        <v>4-Odont Rest</v>
      </c>
      <c r="C144" s="131" t="str">
        <f>'PADRÃO CBHPO'!C144</f>
        <v>Ajuste oclusal por desgaste seletivo (por sessão)</v>
      </c>
      <c r="D144" s="132">
        <f>'PADRÃO CBHPO'!D144</f>
        <v>2020</v>
      </c>
      <c r="E144" s="132">
        <f>'PADRÃO CBHPO'!E144</f>
        <v>120</v>
      </c>
      <c r="F144" s="133" t="str">
        <f t="shared" si="8"/>
        <v>0</v>
      </c>
      <c r="G144" s="134">
        <f>SUBSTITUTE(F144,".",",")/'PADRÃO CBHPO'!$F$1</f>
        <v>0</v>
      </c>
      <c r="H144" s="135">
        <f>'PADRÃO CBHPO'!G144</f>
        <v>20</v>
      </c>
      <c r="I144" s="136">
        <f t="shared" si="7"/>
        <v>10</v>
      </c>
      <c r="J144" s="135" t="str">
        <f>'PADRÃO CBHPO'!I144</f>
        <v>N/A</v>
      </c>
      <c r="K144" s="135" t="str">
        <f>'PADRÃO CBHPO'!J144</f>
        <v>N/A</v>
      </c>
      <c r="L144" s="148" t="str">
        <f>'PADRÃO CBHPO'!K144</f>
        <v>Percentual</v>
      </c>
      <c r="M144" s="155">
        <v>0</v>
      </c>
      <c r="N144" s="162">
        <f>'PADRÃO CBHPO'!L144</f>
        <v>134.80000000000001</v>
      </c>
      <c r="O144" s="7">
        <v>85400025</v>
      </c>
    </row>
    <row r="145" spans="1:15" x14ac:dyDescent="0.25">
      <c r="A145" s="130">
        <f>'PADRÃO CBHPO'!A145</f>
        <v>0</v>
      </c>
      <c r="B145" s="131" t="str">
        <f>'PADRÃO CBHPO'!B145</f>
        <v>4-Odont Rest</v>
      </c>
      <c r="C145" s="131" t="str">
        <f>'PADRÃO CBHPO'!C145</f>
        <v>Capeamento pulpar direto (excluindo restauração final)</v>
      </c>
      <c r="D145" s="132">
        <f>'PADRÃO CBHPO'!D145</f>
        <v>2020</v>
      </c>
      <c r="E145" s="132">
        <f>'PADRÃO CBHPO'!E145</f>
        <v>100</v>
      </c>
      <c r="F145" s="133" t="str">
        <f t="shared" si="8"/>
        <v>0</v>
      </c>
      <c r="G145" s="134">
        <f>SUBSTITUTE(F145,".",",")/'PADRÃO CBHPO'!$F$1</f>
        <v>0</v>
      </c>
      <c r="H145" s="135">
        <f>'PADRÃO CBHPO'!G145</f>
        <v>20</v>
      </c>
      <c r="I145" s="136">
        <f t="shared" si="7"/>
        <v>10</v>
      </c>
      <c r="J145" s="135" t="str">
        <f>'PADRÃO CBHPO'!I145</f>
        <v>N/A</v>
      </c>
      <c r="K145" s="135" t="str">
        <f>'PADRÃO CBHPO'!J145</f>
        <v>N/A</v>
      </c>
      <c r="L145" s="148" t="str">
        <f>'PADRÃO CBHPO'!K145</f>
        <v>Percentual</v>
      </c>
      <c r="M145" s="155">
        <v>0</v>
      </c>
      <c r="N145" s="162">
        <f>'PADRÃO CBHPO'!L145</f>
        <v>114</v>
      </c>
      <c r="O145" s="7">
        <v>85100013</v>
      </c>
    </row>
    <row r="146" spans="1:15" x14ac:dyDescent="0.25">
      <c r="A146" s="130">
        <f>'PADRÃO CBHPO'!A146</f>
        <v>0</v>
      </c>
      <c r="B146" s="131" t="str">
        <f>'PADRÃO CBHPO'!B146</f>
        <v>4-Odont Rest</v>
      </c>
      <c r="C146" s="131" t="str">
        <f>'PADRÃO CBHPO'!C146</f>
        <v>Clareamento de dente desvitalizado (por sessão)</v>
      </c>
      <c r="D146" s="132">
        <f>'PADRÃO CBHPO'!D146</f>
        <v>2020</v>
      </c>
      <c r="E146" s="132">
        <f>'PADRÃO CBHPO'!E146</f>
        <v>110</v>
      </c>
      <c r="F146" s="133" t="str">
        <f t="shared" si="8"/>
        <v>0</v>
      </c>
      <c r="G146" s="134">
        <f>SUBSTITUTE(F146,".",",")/'PADRÃO CBHPO'!$F$1</f>
        <v>0</v>
      </c>
      <c r="H146" s="135">
        <f>'PADRÃO CBHPO'!G146</f>
        <v>35</v>
      </c>
      <c r="I146" s="136">
        <f t="shared" si="7"/>
        <v>17.5</v>
      </c>
      <c r="J146" s="135" t="str">
        <f>'PADRÃO CBHPO'!I146</f>
        <v>N/A</v>
      </c>
      <c r="K146" s="135" t="str">
        <f>'PADRÃO CBHPO'!J146</f>
        <v>N/A</v>
      </c>
      <c r="L146" s="148" t="str">
        <f>'PADRÃO CBHPO'!K146</f>
        <v>Percentual</v>
      </c>
      <c r="M146" s="155">
        <v>0</v>
      </c>
      <c r="N146" s="162">
        <f>'PADRÃO CBHPO'!L146</f>
        <v>131.9</v>
      </c>
      <c r="O146" s="7">
        <v>85200018</v>
      </c>
    </row>
    <row r="147" spans="1:15" x14ac:dyDescent="0.25">
      <c r="A147" s="130">
        <f>'PADRÃO CBHPO'!A147</f>
        <v>0</v>
      </c>
      <c r="B147" s="131" t="str">
        <f>'PADRÃO CBHPO'!B147</f>
        <v>4-Odont Rest</v>
      </c>
      <c r="C147" s="131" t="str">
        <f>'PADRÃO CBHPO'!C147</f>
        <v>Clareamento dentário caseiro (por arcada)</v>
      </c>
      <c r="D147" s="132">
        <f>'PADRÃO CBHPO'!D147</f>
        <v>2020</v>
      </c>
      <c r="E147" s="132">
        <f>'PADRÃO CBHPO'!E147</f>
        <v>330</v>
      </c>
      <c r="F147" s="133" t="str">
        <f t="shared" si="8"/>
        <v>0</v>
      </c>
      <c r="G147" s="134">
        <f>SUBSTITUTE(F147,".",",")/'PADRÃO CBHPO'!$F$1</f>
        <v>0</v>
      </c>
      <c r="H147" s="135">
        <f>'PADRÃO CBHPO'!G147</f>
        <v>50</v>
      </c>
      <c r="I147" s="136">
        <f t="shared" si="7"/>
        <v>25</v>
      </c>
      <c r="J147" s="135" t="str">
        <f>'PADRÃO CBHPO'!I147</f>
        <v>Negoc.</v>
      </c>
      <c r="K147" s="135" t="str">
        <f>'PADRÃO CBHPO'!J147</f>
        <v>N/A</v>
      </c>
      <c r="L147" s="148" t="str">
        <f>'PADRÃO CBHPO'!K147</f>
        <v>Percentual</v>
      </c>
      <c r="M147" s="155">
        <v>0</v>
      </c>
      <c r="N147" s="162">
        <f>'PADRÃO CBHPO'!L147</f>
        <v>368.2</v>
      </c>
      <c r="O147" s="7">
        <v>85100021</v>
      </c>
    </row>
    <row r="148" spans="1:15" x14ac:dyDescent="0.25">
      <c r="A148" s="130">
        <f>'PADRÃO CBHPO'!A148</f>
        <v>0</v>
      </c>
      <c r="B148" s="131" t="str">
        <f>'PADRÃO CBHPO'!B148</f>
        <v>4-Odont Rest</v>
      </c>
      <c r="C148" s="131" t="str">
        <f>'PADRÃO CBHPO'!C148</f>
        <v>Clareamento dentário de consultório (por arcada)</v>
      </c>
      <c r="D148" s="132">
        <f>'PADRÃO CBHPO'!D148</f>
        <v>2020</v>
      </c>
      <c r="E148" s="132">
        <f>'PADRÃO CBHPO'!E148</f>
        <v>330</v>
      </c>
      <c r="F148" s="133" t="str">
        <f t="shared" si="8"/>
        <v>0</v>
      </c>
      <c r="G148" s="134">
        <f>SUBSTITUTE(F148,".",",")/'PADRÃO CBHPO'!$F$1</f>
        <v>0</v>
      </c>
      <c r="H148" s="135">
        <f>'PADRÃO CBHPO'!G148</f>
        <v>50</v>
      </c>
      <c r="I148" s="136">
        <f t="shared" si="7"/>
        <v>25</v>
      </c>
      <c r="J148" s="135" t="str">
        <f>'PADRÃO CBHPO'!I148</f>
        <v>N/A</v>
      </c>
      <c r="K148" s="135" t="str">
        <f>'PADRÃO CBHPO'!J148</f>
        <v>N/A</v>
      </c>
      <c r="L148" s="148" t="str">
        <f>'PADRÃO CBHPO'!K148</f>
        <v>Percentual</v>
      </c>
      <c r="M148" s="155">
        <v>0</v>
      </c>
      <c r="N148" s="162">
        <f>'PADRÃO CBHPO'!L148</f>
        <v>368.2</v>
      </c>
      <c r="O148" s="7">
        <v>85100030</v>
      </c>
    </row>
    <row r="149" spans="1:15" x14ac:dyDescent="0.25">
      <c r="A149" s="130">
        <f>'PADRÃO CBHPO'!A149</f>
        <v>0</v>
      </c>
      <c r="B149" s="131" t="str">
        <f>'PADRÃO CBHPO'!B149</f>
        <v>4-Odont Rest</v>
      </c>
      <c r="C149" s="131" t="str">
        <f>'PADRÃO CBHPO'!C149</f>
        <v>Colagem de fragmentos dentários</v>
      </c>
      <c r="D149" s="132">
        <f>'PADRÃO CBHPO'!D149</f>
        <v>2020</v>
      </c>
      <c r="E149" s="132">
        <f>'PADRÃO CBHPO'!E149</f>
        <v>150</v>
      </c>
      <c r="F149" s="133" t="str">
        <f t="shared" si="8"/>
        <v>0</v>
      </c>
      <c r="G149" s="134">
        <f>SUBSTITUTE(F149,".",",")/'PADRÃO CBHPO'!$F$1</f>
        <v>0</v>
      </c>
      <c r="H149" s="135">
        <f>'PADRÃO CBHPO'!G149</f>
        <v>20</v>
      </c>
      <c r="I149" s="136">
        <f t="shared" si="7"/>
        <v>10</v>
      </c>
      <c r="J149" s="135" t="str">
        <f>'PADRÃO CBHPO'!I149</f>
        <v>N/A</v>
      </c>
      <c r="K149" s="135" t="str">
        <f>'PADRÃO CBHPO'!J149</f>
        <v>N/A</v>
      </c>
      <c r="L149" s="148" t="str">
        <f>'PADRÃO CBHPO'!K149</f>
        <v>Percentual</v>
      </c>
      <c r="M149" s="155">
        <v>0</v>
      </c>
      <c r="N149" s="162">
        <f>'PADRÃO CBHPO'!L149</f>
        <v>166</v>
      </c>
      <c r="O149" s="7">
        <v>85100048</v>
      </c>
    </row>
    <row r="150" spans="1:15" x14ac:dyDescent="0.25">
      <c r="A150" s="130">
        <f>'PADRÃO CBHPO'!A150</f>
        <v>0</v>
      </c>
      <c r="B150" s="131" t="str">
        <f>'PADRÃO CBHPO'!B150</f>
        <v>4-Odont Rest</v>
      </c>
      <c r="C150" s="131" t="str">
        <f>'PADRÃO CBHPO'!C150</f>
        <v>Conserto em prótese total / parcial</v>
      </c>
      <c r="D150" s="132">
        <f>'PADRÃO CBHPO'!D150</f>
        <v>2020</v>
      </c>
      <c r="E150" s="132">
        <f>'PADRÃO CBHPO'!E150</f>
        <v>150</v>
      </c>
      <c r="F150" s="133" t="str">
        <f t="shared" si="8"/>
        <v>0</v>
      </c>
      <c r="G150" s="134">
        <f>SUBSTITUTE(F150,".",",")/'PADRÃO CBHPO'!$F$1</f>
        <v>0</v>
      </c>
      <c r="H150" s="135">
        <f>'PADRÃO CBHPO'!G150</f>
        <v>15</v>
      </c>
      <c r="I150" s="136">
        <f t="shared" si="7"/>
        <v>7.5</v>
      </c>
      <c r="J150" s="135" t="str">
        <f>'PADRÃO CBHPO'!I150</f>
        <v>Negoc.</v>
      </c>
      <c r="K150" s="135" t="str">
        <f>'PADRÃO CBHPO'!J150</f>
        <v>N/A</v>
      </c>
      <c r="L150" s="148" t="str">
        <f>'PADRÃO CBHPO'!K150</f>
        <v>Percentual</v>
      </c>
      <c r="M150" s="155">
        <v>0</v>
      </c>
      <c r="N150" s="162">
        <f>'PADRÃO CBHPO'!L150</f>
        <v>163.5</v>
      </c>
      <c r="O150" s="7" t="s">
        <v>525</v>
      </c>
    </row>
    <row r="151" spans="1:15" x14ac:dyDescent="0.25">
      <c r="A151" s="130">
        <f>'PADRÃO CBHPO'!A151</f>
        <v>0</v>
      </c>
      <c r="B151" s="131" t="str">
        <f>'PADRÃO CBHPO'!B151</f>
        <v>4-Odont Rest</v>
      </c>
      <c r="C151" s="131" t="str">
        <f>'PADRÃO CBHPO'!C151</f>
        <v>Coroa livre de metal sobre implante em ceramica</v>
      </c>
      <c r="D151" s="132">
        <f>'PADRÃO CBHPO'!D151</f>
        <v>2020</v>
      </c>
      <c r="E151" s="132">
        <f>'PADRÃO CBHPO'!E151</f>
        <v>600</v>
      </c>
      <c r="F151" s="133" t="str">
        <f t="shared" si="8"/>
        <v>0</v>
      </c>
      <c r="G151" s="134">
        <f>SUBSTITUTE(F151,".",",")/'PADRÃO CBHPO'!$F$1</f>
        <v>0</v>
      </c>
      <c r="H151" s="135">
        <f>'PADRÃO CBHPO'!G151</f>
        <v>60</v>
      </c>
      <c r="I151" s="136">
        <f t="shared" si="7"/>
        <v>30</v>
      </c>
      <c r="J151" s="135" t="str">
        <f>'PADRÃO CBHPO'!I151</f>
        <v>Negoc.</v>
      </c>
      <c r="K151" s="135" t="str">
        <f>'PADRÃO CBHPO'!J151</f>
        <v>N/A</v>
      </c>
      <c r="L151" s="148" t="str">
        <f>'PADRÃO CBHPO'!K151</f>
        <v>Percentual</v>
      </c>
      <c r="M151" s="155">
        <v>0</v>
      </c>
      <c r="N151" s="162">
        <f>'PADRÃO CBHPO'!L151</f>
        <v>654</v>
      </c>
      <c r="O151" s="7">
        <v>85400122</v>
      </c>
    </row>
    <row r="152" spans="1:15" x14ac:dyDescent="0.25">
      <c r="A152" s="130">
        <f>'PADRÃO CBHPO'!A152</f>
        <v>0</v>
      </c>
      <c r="B152" s="131" t="str">
        <f>'PADRÃO CBHPO'!B152</f>
        <v>4-Odont Rest</v>
      </c>
      <c r="C152" s="131" t="str">
        <f>'PADRÃO CBHPO'!C152</f>
        <v>Coroa livre de metal sobre implante em cerômero</v>
      </c>
      <c r="D152" s="132">
        <f>'PADRÃO CBHPO'!D152</f>
        <v>2020</v>
      </c>
      <c r="E152" s="132">
        <f>'PADRÃO CBHPO'!E152</f>
        <v>600</v>
      </c>
      <c r="F152" s="133" t="str">
        <f t="shared" si="8"/>
        <v>0</v>
      </c>
      <c r="G152" s="134">
        <f>SUBSTITUTE(F152,".",",")/'PADRÃO CBHPO'!$F$1</f>
        <v>0</v>
      </c>
      <c r="H152" s="135">
        <f>'PADRÃO CBHPO'!G152</f>
        <v>60</v>
      </c>
      <c r="I152" s="136">
        <f t="shared" si="7"/>
        <v>30</v>
      </c>
      <c r="J152" s="135" t="str">
        <f>'PADRÃO CBHPO'!I152</f>
        <v>Negoc.</v>
      </c>
      <c r="K152" s="135" t="str">
        <f>'PADRÃO CBHPO'!J152</f>
        <v>N/A</v>
      </c>
      <c r="L152" s="148" t="str">
        <f>'PADRÃO CBHPO'!K152</f>
        <v>Percentual</v>
      </c>
      <c r="M152" s="155">
        <v>0</v>
      </c>
      <c r="N152" s="162">
        <f>'PADRÃO CBHPO'!L152</f>
        <v>654</v>
      </c>
      <c r="O152" s="7">
        <v>85400130</v>
      </c>
    </row>
    <row r="153" spans="1:15" x14ac:dyDescent="0.25">
      <c r="A153" s="130">
        <f>'PADRÃO CBHPO'!A153</f>
        <v>0</v>
      </c>
      <c r="B153" s="131" t="str">
        <f>'PADRÃO CBHPO'!B153</f>
        <v>4-Odont Rest</v>
      </c>
      <c r="C153" s="131" t="str">
        <f>'PADRÃO CBHPO'!C153</f>
        <v>Coroa metalo Cerâmica</v>
      </c>
      <c r="D153" s="132">
        <f>'PADRÃO CBHPO'!D153</f>
        <v>2020</v>
      </c>
      <c r="E153" s="132">
        <f>'PADRÃO CBHPO'!E153</f>
        <v>600</v>
      </c>
      <c r="F153" s="133" t="str">
        <f t="shared" si="8"/>
        <v>0</v>
      </c>
      <c r="G153" s="134">
        <f>SUBSTITUTE(F153,".",",")/'PADRÃO CBHPO'!$F$1</f>
        <v>0</v>
      </c>
      <c r="H153" s="135">
        <f>'PADRÃO CBHPO'!G153</f>
        <v>60</v>
      </c>
      <c r="I153" s="136">
        <f t="shared" si="7"/>
        <v>30</v>
      </c>
      <c r="J153" s="135" t="str">
        <f>'PADRÃO CBHPO'!I153</f>
        <v>Negoc.</v>
      </c>
      <c r="K153" s="135" t="str">
        <f>'PADRÃO CBHPO'!J153</f>
        <v>N/A</v>
      </c>
      <c r="L153" s="148" t="str">
        <f>'PADRÃO CBHPO'!K153</f>
        <v>Percentual</v>
      </c>
      <c r="M153" s="155">
        <v>0</v>
      </c>
      <c r="N153" s="162">
        <f>'PADRÃO CBHPO'!L153</f>
        <v>654</v>
      </c>
      <c r="O153" s="7">
        <v>85400157</v>
      </c>
    </row>
    <row r="154" spans="1:15" x14ac:dyDescent="0.25">
      <c r="A154" s="130">
        <f>'PADRÃO CBHPO'!A154</f>
        <v>0</v>
      </c>
      <c r="B154" s="131" t="str">
        <f>'PADRÃO CBHPO'!B154</f>
        <v>4-Odont Rest</v>
      </c>
      <c r="C154" s="131" t="str">
        <f>'PADRÃO CBHPO'!C154</f>
        <v>Coroa metalo cerâmica sobre implante</v>
      </c>
      <c r="D154" s="132">
        <f>'PADRÃO CBHPO'!D154</f>
        <v>2020</v>
      </c>
      <c r="E154" s="132">
        <f>'PADRÃO CBHPO'!E154</f>
        <v>600</v>
      </c>
      <c r="F154" s="133" t="str">
        <f t="shared" si="8"/>
        <v>0</v>
      </c>
      <c r="G154" s="134">
        <f>SUBSTITUTE(F154,".",",")/'PADRÃO CBHPO'!$F$1</f>
        <v>0</v>
      </c>
      <c r="H154" s="135">
        <f>'PADRÃO CBHPO'!G154</f>
        <v>60</v>
      </c>
      <c r="I154" s="136">
        <f t="shared" si="7"/>
        <v>30</v>
      </c>
      <c r="J154" s="135" t="str">
        <f>'PADRÃO CBHPO'!I154</f>
        <v>Negoc.</v>
      </c>
      <c r="K154" s="135" t="str">
        <f>'PADRÃO CBHPO'!J154</f>
        <v>N/A</v>
      </c>
      <c r="L154" s="148" t="str">
        <f>'PADRÃO CBHPO'!K154</f>
        <v>Percentual</v>
      </c>
      <c r="M154" s="155">
        <v>0</v>
      </c>
      <c r="N154" s="162">
        <f>'PADRÃO CBHPO'!L154</f>
        <v>654</v>
      </c>
      <c r="O154" s="7">
        <v>85500038</v>
      </c>
    </row>
    <row r="155" spans="1:15" x14ac:dyDescent="0.25">
      <c r="A155" s="130">
        <f>'PADRÃO CBHPO'!A155</f>
        <v>0</v>
      </c>
      <c r="B155" s="131" t="str">
        <f>'PADRÃO CBHPO'!B155</f>
        <v>4-Odont Rest</v>
      </c>
      <c r="C155" s="131" t="str">
        <f>'PADRÃO CBHPO'!C155</f>
        <v>Coroa metalo plástica (cerômero)</v>
      </c>
      <c r="D155" s="132">
        <f>'PADRÃO CBHPO'!D155</f>
        <v>2020</v>
      </c>
      <c r="E155" s="132">
        <f>'PADRÃO CBHPO'!E155</f>
        <v>600</v>
      </c>
      <c r="F155" s="133" t="str">
        <f t="shared" si="8"/>
        <v>0</v>
      </c>
      <c r="G155" s="134">
        <f>SUBSTITUTE(F155,".",",")/'PADRÃO CBHPO'!$F$1</f>
        <v>0</v>
      </c>
      <c r="H155" s="135">
        <f>'PADRÃO CBHPO'!G155</f>
        <v>60</v>
      </c>
      <c r="I155" s="136">
        <f t="shared" si="7"/>
        <v>30</v>
      </c>
      <c r="J155" s="135" t="str">
        <f>'PADRÃO CBHPO'!I155</f>
        <v>Negoc.</v>
      </c>
      <c r="K155" s="135" t="str">
        <f>'PADRÃO CBHPO'!J155</f>
        <v>N/A</v>
      </c>
      <c r="L155" s="148" t="str">
        <f>'PADRÃO CBHPO'!K155</f>
        <v>Percentual</v>
      </c>
      <c r="M155" s="155">
        <v>0</v>
      </c>
      <c r="N155" s="162">
        <f>'PADRÃO CBHPO'!L155</f>
        <v>654</v>
      </c>
      <c r="O155" s="7">
        <v>85400165</v>
      </c>
    </row>
    <row r="156" spans="1:15" x14ac:dyDescent="0.25">
      <c r="A156" s="130">
        <f>'PADRÃO CBHPO'!A156</f>
        <v>0</v>
      </c>
      <c r="B156" s="131" t="str">
        <f>'PADRÃO CBHPO'!B156</f>
        <v>4-Odont Rest</v>
      </c>
      <c r="C156" s="131" t="str">
        <f>'PADRÃO CBHPO'!C156</f>
        <v>Coroa metalo-plástica sobre implante (cerômero)</v>
      </c>
      <c r="D156" s="132">
        <f>'PADRÃO CBHPO'!D156</f>
        <v>2020</v>
      </c>
      <c r="E156" s="132">
        <f>'PADRÃO CBHPO'!E156</f>
        <v>600</v>
      </c>
      <c r="F156" s="133" t="str">
        <f t="shared" si="8"/>
        <v>0</v>
      </c>
      <c r="G156" s="134">
        <f>SUBSTITUTE(F156,".",",")/'PADRÃO CBHPO'!$F$1</f>
        <v>0</v>
      </c>
      <c r="H156" s="135">
        <f>'PADRÃO CBHPO'!G156</f>
        <v>60</v>
      </c>
      <c r="I156" s="136">
        <f t="shared" si="7"/>
        <v>30</v>
      </c>
      <c r="J156" s="135" t="str">
        <f>'PADRÃO CBHPO'!I156</f>
        <v>Negoc.</v>
      </c>
      <c r="K156" s="135" t="str">
        <f>'PADRÃO CBHPO'!J156</f>
        <v>N/A</v>
      </c>
      <c r="L156" s="148" t="str">
        <f>'PADRÃO CBHPO'!K156</f>
        <v>Percentual</v>
      </c>
      <c r="M156" s="155">
        <v>0</v>
      </c>
      <c r="N156" s="162">
        <f>'PADRÃO CBHPO'!L156</f>
        <v>654</v>
      </c>
      <c r="O156" s="7">
        <v>85500046</v>
      </c>
    </row>
    <row r="157" spans="1:15" x14ac:dyDescent="0.25">
      <c r="A157" s="130">
        <f>'PADRÃO CBHPO'!A157</f>
        <v>0</v>
      </c>
      <c r="B157" s="131" t="str">
        <f>'PADRÃO CBHPO'!B157</f>
        <v>4-Odont Rest</v>
      </c>
      <c r="C157" s="131" t="str">
        <f>'PADRÃO CBHPO'!C157</f>
        <v>Coroa provisória (por elemento)</v>
      </c>
      <c r="D157" s="132">
        <f>'PADRÃO CBHPO'!D157</f>
        <v>2020</v>
      </c>
      <c r="E157" s="132">
        <f>'PADRÃO CBHPO'!E157</f>
        <v>150</v>
      </c>
      <c r="F157" s="133" t="str">
        <f t="shared" si="8"/>
        <v>0</v>
      </c>
      <c r="G157" s="134">
        <f>SUBSTITUTE(F157,".",",")/'PADRÃO CBHPO'!$F$1</f>
        <v>0</v>
      </c>
      <c r="H157" s="135">
        <f>'PADRÃO CBHPO'!G157</f>
        <v>20</v>
      </c>
      <c r="I157" s="136">
        <f t="shared" si="7"/>
        <v>10</v>
      </c>
      <c r="J157" s="135" t="str">
        <f>'PADRÃO CBHPO'!I157</f>
        <v>Negoc.</v>
      </c>
      <c r="K157" s="135" t="str">
        <f>'PADRÃO CBHPO'!J157</f>
        <v>N/A</v>
      </c>
      <c r="L157" s="148" t="str">
        <f>'PADRÃO CBHPO'!K157</f>
        <v>Percentual</v>
      </c>
      <c r="M157" s="155">
        <v>0</v>
      </c>
      <c r="N157" s="162">
        <f>'PADRÃO CBHPO'!L157</f>
        <v>166</v>
      </c>
      <c r="O157" s="168"/>
    </row>
    <row r="158" spans="1:15" x14ac:dyDescent="0.25">
      <c r="A158" s="130">
        <f>'PADRÃO CBHPO'!A158</f>
        <v>0</v>
      </c>
      <c r="B158" s="131" t="str">
        <f>'PADRÃO CBHPO'!B158</f>
        <v>4-Odont Rest</v>
      </c>
      <c r="C158" s="131" t="str">
        <f>'PADRÃO CBHPO'!C158</f>
        <v>Coroa provisória prensada (por elemento)</v>
      </c>
      <c r="D158" s="132">
        <f>'PADRÃO CBHPO'!D158</f>
        <v>2020</v>
      </c>
      <c r="E158" s="132">
        <f>'PADRÃO CBHPO'!E158</f>
        <v>150</v>
      </c>
      <c r="F158" s="133" t="str">
        <f t="shared" si="8"/>
        <v>0</v>
      </c>
      <c r="G158" s="134">
        <f>SUBSTITUTE(F158,".",",")/'PADRÃO CBHPO'!$F$1</f>
        <v>0</v>
      </c>
      <c r="H158" s="135">
        <f>'PADRÃO CBHPO'!G158</f>
        <v>20</v>
      </c>
      <c r="I158" s="136">
        <f t="shared" si="7"/>
        <v>10</v>
      </c>
      <c r="J158" s="135" t="str">
        <f>'PADRÃO CBHPO'!I158</f>
        <v>Negoc.</v>
      </c>
      <c r="K158" s="135" t="str">
        <f>'PADRÃO CBHPO'!J158</f>
        <v>N/A</v>
      </c>
      <c r="L158" s="148" t="str">
        <f>'PADRÃO CBHPO'!K158</f>
        <v>Percentual</v>
      </c>
      <c r="M158" s="155">
        <v>0</v>
      </c>
      <c r="N158" s="162">
        <f>'PADRÃO CBHPO'!L158</f>
        <v>166</v>
      </c>
      <c r="O158" s="168"/>
    </row>
    <row r="159" spans="1:15" x14ac:dyDescent="0.25">
      <c r="A159" s="130">
        <f>'PADRÃO CBHPO'!A159</f>
        <v>0</v>
      </c>
      <c r="B159" s="131" t="str">
        <f>'PADRÃO CBHPO'!B159</f>
        <v>4-Odont Rest</v>
      </c>
      <c r="C159" s="131" t="str">
        <f>'PADRÃO CBHPO'!C159</f>
        <v>Coroa provisória sobre implante</v>
      </c>
      <c r="D159" s="132">
        <f>'PADRÃO CBHPO'!D159</f>
        <v>2020</v>
      </c>
      <c r="E159" s="132">
        <f>'PADRÃO CBHPO'!E159</f>
        <v>150</v>
      </c>
      <c r="F159" s="133" t="str">
        <f t="shared" si="8"/>
        <v>0</v>
      </c>
      <c r="G159" s="134">
        <f>SUBSTITUTE(F159,".",",")/'PADRÃO CBHPO'!$F$1</f>
        <v>0</v>
      </c>
      <c r="H159" s="135">
        <f>'PADRÃO CBHPO'!G159</f>
        <v>20</v>
      </c>
      <c r="I159" s="136">
        <f t="shared" si="7"/>
        <v>10</v>
      </c>
      <c r="J159" s="135" t="str">
        <f>'PADRÃO CBHPO'!I159</f>
        <v>Negoc.</v>
      </c>
      <c r="K159" s="135" t="str">
        <f>'PADRÃO CBHPO'!J159</f>
        <v>N/A</v>
      </c>
      <c r="L159" s="148" t="str">
        <f>'PADRÃO CBHPO'!K159</f>
        <v>Percentual</v>
      </c>
      <c r="M159" s="155">
        <v>0</v>
      </c>
      <c r="N159" s="162">
        <f>'PADRÃO CBHPO'!L159</f>
        <v>166</v>
      </c>
      <c r="O159" s="7">
        <v>85500011</v>
      </c>
    </row>
    <row r="160" spans="1:15" x14ac:dyDescent="0.25">
      <c r="A160" s="130">
        <f>'PADRÃO CBHPO'!A160</f>
        <v>0</v>
      </c>
      <c r="B160" s="131" t="str">
        <f>'PADRÃO CBHPO'!B160</f>
        <v>4-Odont Rest</v>
      </c>
      <c r="C160" s="131" t="str">
        <f>'PADRÃO CBHPO'!C160</f>
        <v>Coroa provisória sobre implante em carga imediata</v>
      </c>
      <c r="D160" s="132">
        <f>'PADRÃO CBHPO'!D160</f>
        <v>2020</v>
      </c>
      <c r="E160" s="132">
        <f>'PADRÃO CBHPO'!E160</f>
        <v>150</v>
      </c>
      <c r="F160" s="133" t="str">
        <f t="shared" si="8"/>
        <v>0</v>
      </c>
      <c r="G160" s="134">
        <f>SUBSTITUTE(F160,".",",")/'PADRÃO CBHPO'!$F$1</f>
        <v>0</v>
      </c>
      <c r="H160" s="135">
        <f>'PADRÃO CBHPO'!G160</f>
        <v>20</v>
      </c>
      <c r="I160" s="136">
        <f t="shared" si="7"/>
        <v>10</v>
      </c>
      <c r="J160" s="135" t="str">
        <f>'PADRÃO CBHPO'!I160</f>
        <v>Negoc.</v>
      </c>
      <c r="K160" s="135" t="str">
        <f>'PADRÃO CBHPO'!J160</f>
        <v>N/A</v>
      </c>
      <c r="L160" s="148" t="str">
        <f>'PADRÃO CBHPO'!K160</f>
        <v>Percentual</v>
      </c>
      <c r="M160" s="155">
        <v>0</v>
      </c>
      <c r="N160" s="162">
        <f>'PADRÃO CBHPO'!L160</f>
        <v>166</v>
      </c>
      <c r="O160" s="7">
        <v>85500020</v>
      </c>
    </row>
    <row r="161" spans="1:15" x14ac:dyDescent="0.25">
      <c r="A161" s="130">
        <f>'PADRÃO CBHPO'!A161</f>
        <v>0</v>
      </c>
      <c r="B161" s="131" t="str">
        <f>'PADRÃO CBHPO'!B161</f>
        <v>4-Odont Rest</v>
      </c>
      <c r="C161" s="131" t="str">
        <f>'PADRÃO CBHPO'!C161</f>
        <v xml:space="preserve">Coroa total em Cerâmica Pura </v>
      </c>
      <c r="D161" s="132">
        <f>'PADRÃO CBHPO'!D161</f>
        <v>2020</v>
      </c>
      <c r="E161" s="132">
        <f>'PADRÃO CBHPO'!E161</f>
        <v>600</v>
      </c>
      <c r="F161" s="133" t="str">
        <f t="shared" si="8"/>
        <v>0</v>
      </c>
      <c r="G161" s="134">
        <f>SUBSTITUTE(F161,".",",")/'PADRÃO CBHPO'!$F$1</f>
        <v>0</v>
      </c>
      <c r="H161" s="135">
        <f>'PADRÃO CBHPO'!G161</f>
        <v>65</v>
      </c>
      <c r="I161" s="136">
        <f t="shared" si="7"/>
        <v>32.5</v>
      </c>
      <c r="J161" s="135" t="str">
        <f>'PADRÃO CBHPO'!I161</f>
        <v>Negoc.</v>
      </c>
      <c r="K161" s="135" t="str">
        <f>'PADRÃO CBHPO'!J161</f>
        <v>N/A</v>
      </c>
      <c r="L161" s="148" t="str">
        <f>'PADRÃO CBHPO'!K161</f>
        <v>Percentual</v>
      </c>
      <c r="M161" s="155">
        <v>0</v>
      </c>
      <c r="N161" s="162">
        <f>'PADRÃO CBHPO'!L161</f>
        <v>656.5</v>
      </c>
      <c r="O161" s="7">
        <v>85400106</v>
      </c>
    </row>
    <row r="162" spans="1:15" x14ac:dyDescent="0.25">
      <c r="A162" s="130">
        <f>'PADRÃO CBHPO'!A162</f>
        <v>0</v>
      </c>
      <c r="B162" s="131" t="str">
        <f>'PADRÃO CBHPO'!B162</f>
        <v>4-Odont Rest</v>
      </c>
      <c r="C162" s="131" t="str">
        <f>'PADRÃO CBHPO'!C162</f>
        <v>Coroa total em cerômero</v>
      </c>
      <c r="D162" s="132">
        <f>'PADRÃO CBHPO'!D162</f>
        <v>2020</v>
      </c>
      <c r="E162" s="132">
        <f>'PADRÃO CBHPO'!E162</f>
        <v>600</v>
      </c>
      <c r="F162" s="133" t="str">
        <f t="shared" si="8"/>
        <v>0</v>
      </c>
      <c r="G162" s="134">
        <f>SUBSTITUTE(F162,".",",")/'PADRÃO CBHPO'!$F$1</f>
        <v>0</v>
      </c>
      <c r="H162" s="135">
        <f>'PADRÃO CBHPO'!G162</f>
        <v>50</v>
      </c>
      <c r="I162" s="136">
        <f t="shared" si="7"/>
        <v>25</v>
      </c>
      <c r="J162" s="135" t="str">
        <f>'PADRÃO CBHPO'!I162</f>
        <v>Negoc.</v>
      </c>
      <c r="K162" s="135" t="str">
        <f>'PADRÃO CBHPO'!J162</f>
        <v>N/A</v>
      </c>
      <c r="L162" s="148" t="str">
        <f>'PADRÃO CBHPO'!K162</f>
        <v>Percentual</v>
      </c>
      <c r="M162" s="155">
        <v>0</v>
      </c>
      <c r="N162" s="162">
        <f>'PADRÃO CBHPO'!L162</f>
        <v>649</v>
      </c>
      <c r="O162" s="7">
        <v>85400114</v>
      </c>
    </row>
    <row r="163" spans="1:15" x14ac:dyDescent="0.25">
      <c r="A163" s="130">
        <f>'PADRÃO CBHPO'!A163</f>
        <v>0</v>
      </c>
      <c r="B163" s="131" t="str">
        <f>'PADRÃO CBHPO'!B163</f>
        <v>4-Odont Rest</v>
      </c>
      <c r="C163" s="131" t="str">
        <f>'PADRÃO CBHPO'!C163</f>
        <v>Coroa total metálica</v>
      </c>
      <c r="D163" s="132">
        <f>'PADRÃO CBHPO'!D163</f>
        <v>2020</v>
      </c>
      <c r="E163" s="132">
        <f>'PADRÃO CBHPO'!E163</f>
        <v>600</v>
      </c>
      <c r="F163" s="133" t="str">
        <f t="shared" si="8"/>
        <v>0</v>
      </c>
      <c r="G163" s="134">
        <f>SUBSTITUTE(F163,".",",")/'PADRÃO CBHPO'!$F$1</f>
        <v>0</v>
      </c>
      <c r="H163" s="135">
        <f>'PADRÃO CBHPO'!G163</f>
        <v>50</v>
      </c>
      <c r="I163" s="136">
        <f t="shared" si="7"/>
        <v>25</v>
      </c>
      <c r="J163" s="135" t="str">
        <f>'PADRÃO CBHPO'!I163</f>
        <v>Negoc.</v>
      </c>
      <c r="K163" s="135" t="str">
        <f>'PADRÃO CBHPO'!J163</f>
        <v>N/A</v>
      </c>
      <c r="L163" s="148" t="str">
        <f>'PADRÃO CBHPO'!K163</f>
        <v>Percentual</v>
      </c>
      <c r="M163" s="155">
        <v>0</v>
      </c>
      <c r="N163" s="162">
        <f>'PADRÃO CBHPO'!L163</f>
        <v>649</v>
      </c>
      <c r="O163" s="7">
        <v>85400149</v>
      </c>
    </row>
    <row r="164" spans="1:15" x14ac:dyDescent="0.25">
      <c r="A164" s="130">
        <f>'PADRÃO CBHPO'!A164</f>
        <v>0</v>
      </c>
      <c r="B164" s="131" t="str">
        <f>'PADRÃO CBHPO'!B164</f>
        <v>4-Odont Rest</v>
      </c>
      <c r="C164" s="131" t="str">
        <f>'PADRÃO CBHPO'!C164</f>
        <v xml:space="preserve">Curativo de demora </v>
      </c>
      <c r="D164" s="132">
        <f>'PADRÃO CBHPO'!D164</f>
        <v>2020</v>
      </c>
      <c r="E164" s="132">
        <f>'PADRÃO CBHPO'!E164</f>
        <v>150</v>
      </c>
      <c r="F164" s="133" t="str">
        <f t="shared" si="8"/>
        <v>0</v>
      </c>
      <c r="G164" s="134">
        <f>SUBSTITUTE(F164,".",",")/'PADRÃO CBHPO'!$F$1</f>
        <v>0</v>
      </c>
      <c r="H164" s="135">
        <f>'PADRÃO CBHPO'!G164</f>
        <v>45</v>
      </c>
      <c r="I164" s="136">
        <f t="shared" si="7"/>
        <v>22.5</v>
      </c>
      <c r="J164" s="135" t="str">
        <f>'PADRÃO CBHPO'!I164</f>
        <v>N/A</v>
      </c>
      <c r="K164" s="135" t="str">
        <f>'PADRÃO CBHPO'!J164</f>
        <v>N/A</v>
      </c>
      <c r="L164" s="148" t="str">
        <f>'PADRÃO CBHPO'!K164</f>
        <v>Percentual</v>
      </c>
      <c r="M164" s="155">
        <v>0</v>
      </c>
      <c r="N164" s="162">
        <f>'PADRÃO CBHPO'!L164</f>
        <v>178.5</v>
      </c>
      <c r="O164" s="7">
        <v>85100056</v>
      </c>
    </row>
    <row r="165" spans="1:15" x14ac:dyDescent="0.25">
      <c r="A165" s="130">
        <f>'PADRÃO CBHPO'!A165</f>
        <v>0</v>
      </c>
      <c r="B165" s="131" t="str">
        <f>'PADRÃO CBHPO'!B165</f>
        <v>4-Odont Rest</v>
      </c>
      <c r="C165" s="131" t="str">
        <f>'PADRÃO CBHPO'!C165</f>
        <v xml:space="preserve">Dessensibilização dentária (por segmento) </v>
      </c>
      <c r="D165" s="132">
        <f>'PADRÃO CBHPO'!D165</f>
        <v>2020</v>
      </c>
      <c r="E165" s="132">
        <f>'PADRÃO CBHPO'!E165</f>
        <v>100</v>
      </c>
      <c r="F165" s="133" t="str">
        <f t="shared" si="8"/>
        <v>0</v>
      </c>
      <c r="G165" s="134">
        <f>SUBSTITUTE(F165,".",",")/'PADRÃO CBHPO'!$F$1</f>
        <v>0</v>
      </c>
      <c r="H165" s="135">
        <f>'PADRÃO CBHPO'!G165</f>
        <v>10</v>
      </c>
      <c r="I165" s="136">
        <f t="shared" si="7"/>
        <v>5</v>
      </c>
      <c r="J165" s="135" t="str">
        <f>'PADRÃO CBHPO'!I165</f>
        <v>N/A</v>
      </c>
      <c r="K165" s="135" t="str">
        <f>'PADRÃO CBHPO'!J165</f>
        <v>N/A</v>
      </c>
      <c r="L165" s="148" t="str">
        <f>'PADRÃO CBHPO'!K165</f>
        <v>Percentual</v>
      </c>
      <c r="M165" s="155">
        <v>0</v>
      </c>
      <c r="N165" s="162">
        <f>'PADRÃO CBHPO'!L165</f>
        <v>109</v>
      </c>
      <c r="O165" s="7">
        <v>85300012</v>
      </c>
    </row>
    <row r="166" spans="1:15" x14ac:dyDescent="0.25">
      <c r="A166" s="130">
        <f>'PADRÃO CBHPO'!A166</f>
        <v>0</v>
      </c>
      <c r="B166" s="131" t="str">
        <f>'PADRÃO CBHPO'!B166</f>
        <v>4-Odont Rest</v>
      </c>
      <c r="C166" s="131" t="str">
        <f>'PADRÃO CBHPO'!C166</f>
        <v>Faceta Direta em Resina Fotopolimerizável</v>
      </c>
      <c r="D166" s="132">
        <f>'PADRÃO CBHPO'!D166</f>
        <v>2020</v>
      </c>
      <c r="E166" s="132">
        <f>'PADRÃO CBHPO'!E166</f>
        <v>200</v>
      </c>
      <c r="F166" s="133" t="str">
        <f t="shared" si="8"/>
        <v>0</v>
      </c>
      <c r="G166" s="134">
        <f>SUBSTITUTE(F166,".",",")/'PADRÃO CBHPO'!$F$1</f>
        <v>0</v>
      </c>
      <c r="H166" s="135">
        <f>'PADRÃO CBHPO'!G166</f>
        <v>35</v>
      </c>
      <c r="I166" s="136">
        <f t="shared" si="7"/>
        <v>17.5</v>
      </c>
      <c r="J166" s="135" t="str">
        <f>'PADRÃO CBHPO'!I166</f>
        <v>N/A</v>
      </c>
      <c r="K166" s="135" t="str">
        <f>'PADRÃO CBHPO'!J166</f>
        <v>N/A</v>
      </c>
      <c r="L166" s="148" t="str">
        <f>'PADRÃO CBHPO'!K166</f>
        <v>Percentual</v>
      </c>
      <c r="M166" s="155">
        <v>0</v>
      </c>
      <c r="N166" s="162">
        <f>'PADRÃO CBHPO'!L166</f>
        <v>225.5</v>
      </c>
      <c r="O166" s="7">
        <v>85100064</v>
      </c>
    </row>
    <row r="167" spans="1:15" x14ac:dyDescent="0.25">
      <c r="A167" s="130">
        <f>'PADRÃO CBHPO'!A167</f>
        <v>0</v>
      </c>
      <c r="B167" s="131" t="str">
        <f>'PADRÃO CBHPO'!B167</f>
        <v>4-Odont Rest</v>
      </c>
      <c r="C167" s="131" t="str">
        <f>'PADRÃO CBHPO'!C167</f>
        <v>Faceta em cerâmica pura</v>
      </c>
      <c r="D167" s="132">
        <f>'PADRÃO CBHPO'!D167</f>
        <v>2020</v>
      </c>
      <c r="E167" s="132">
        <f>'PADRÃO CBHPO'!E167</f>
        <v>400</v>
      </c>
      <c r="F167" s="133" t="str">
        <f t="shared" si="8"/>
        <v>0</v>
      </c>
      <c r="G167" s="134">
        <f>SUBSTITUTE(F167,".",",")/'PADRÃO CBHPO'!$F$1</f>
        <v>0</v>
      </c>
      <c r="H167" s="135">
        <f>'PADRÃO CBHPO'!G167</f>
        <v>35</v>
      </c>
      <c r="I167" s="136">
        <f t="shared" si="7"/>
        <v>17.5</v>
      </c>
      <c r="J167" s="135" t="str">
        <f>'PADRÃO CBHPO'!I167</f>
        <v>Negoc.</v>
      </c>
      <c r="K167" s="135" t="str">
        <f>'PADRÃO CBHPO'!J167</f>
        <v>N/A</v>
      </c>
      <c r="L167" s="148" t="str">
        <f>'PADRÃO CBHPO'!K167</f>
        <v>Percentual</v>
      </c>
      <c r="M167" s="155">
        <v>0</v>
      </c>
      <c r="N167" s="162">
        <f>'PADRÃO CBHPO'!L167</f>
        <v>433.5</v>
      </c>
      <c r="O167" s="7">
        <v>85400181</v>
      </c>
    </row>
    <row r="168" spans="1:15" x14ac:dyDescent="0.25">
      <c r="A168" s="130">
        <f>'PADRÃO CBHPO'!A168</f>
        <v>0</v>
      </c>
      <c r="B168" s="131" t="str">
        <f>'PADRÃO CBHPO'!B168</f>
        <v>4-Odont Rest</v>
      </c>
      <c r="C168" s="131" t="str">
        <f>'PADRÃO CBHPO'!C168</f>
        <v>Faceta em cerômero</v>
      </c>
      <c r="D168" s="132">
        <f>'PADRÃO CBHPO'!D168</f>
        <v>2020</v>
      </c>
      <c r="E168" s="132">
        <f>'PADRÃO CBHPO'!E168</f>
        <v>400</v>
      </c>
      <c r="F168" s="133" t="str">
        <f t="shared" si="8"/>
        <v>0</v>
      </c>
      <c r="G168" s="134">
        <f>SUBSTITUTE(F168,".",",")/'PADRÃO CBHPO'!$F$1</f>
        <v>0</v>
      </c>
      <c r="H168" s="135">
        <f>'PADRÃO CBHPO'!G168</f>
        <v>35</v>
      </c>
      <c r="I168" s="136">
        <f t="shared" si="7"/>
        <v>17.5</v>
      </c>
      <c r="J168" s="135" t="str">
        <f>'PADRÃO CBHPO'!I168</f>
        <v>Negoc.</v>
      </c>
      <c r="K168" s="135" t="str">
        <f>'PADRÃO CBHPO'!J168</f>
        <v>N/A</v>
      </c>
      <c r="L168" s="148" t="str">
        <f>'PADRÃO CBHPO'!K168</f>
        <v>Percentual</v>
      </c>
      <c r="M168" s="155">
        <v>0</v>
      </c>
      <c r="N168" s="162">
        <f>'PADRÃO CBHPO'!L168</f>
        <v>433.5</v>
      </c>
      <c r="O168" s="7">
        <v>85400190</v>
      </c>
    </row>
    <row r="169" spans="1:15" x14ac:dyDescent="0.25">
      <c r="A169" s="130">
        <f>'PADRÃO CBHPO'!A169</f>
        <v>0</v>
      </c>
      <c r="B169" s="131" t="str">
        <f>'PADRÃO CBHPO'!B169</f>
        <v>4-Odont Rest</v>
      </c>
      <c r="C169" s="131" t="str">
        <f>'PADRÃO CBHPO'!C169</f>
        <v>Guia cirúrgico para implantes</v>
      </c>
      <c r="D169" s="132">
        <f>'PADRÃO CBHPO'!D169</f>
        <v>2020</v>
      </c>
      <c r="E169" s="132">
        <f>'PADRÃO CBHPO'!E169</f>
        <v>150</v>
      </c>
      <c r="F169" s="133" t="str">
        <f t="shared" si="8"/>
        <v>0</v>
      </c>
      <c r="G169" s="134">
        <f>SUBSTITUTE(F169,".",",")/'PADRÃO CBHPO'!$F$1</f>
        <v>0</v>
      </c>
      <c r="H169" s="135">
        <f>'PADRÃO CBHPO'!G169</f>
        <v>45</v>
      </c>
      <c r="I169" s="136">
        <f t="shared" si="7"/>
        <v>22.5</v>
      </c>
      <c r="J169" s="135" t="str">
        <f>'PADRÃO CBHPO'!I169</f>
        <v>Negoc.</v>
      </c>
      <c r="K169" s="135" t="str">
        <f>'PADRÃO CBHPO'!J169</f>
        <v>N/A</v>
      </c>
      <c r="L169" s="148" t="str">
        <f>'PADRÃO CBHPO'!K169</f>
        <v>Percentual</v>
      </c>
      <c r="M169" s="155">
        <v>0</v>
      </c>
      <c r="N169" s="162">
        <f>'PADRÃO CBHPO'!L169</f>
        <v>178.5</v>
      </c>
      <c r="O169" s="7">
        <v>85500062</v>
      </c>
    </row>
    <row r="170" spans="1:15" x14ac:dyDescent="0.25">
      <c r="A170" s="130">
        <f>'PADRÃO CBHPO'!A170</f>
        <v>0</v>
      </c>
      <c r="B170" s="131" t="str">
        <f>'PADRÃO CBHPO'!B170</f>
        <v>4-Odont Rest</v>
      </c>
      <c r="C170" s="131" t="str">
        <f>'PADRÃO CBHPO'!C170</f>
        <v>Guia cirúrgico para prótese total imediata</v>
      </c>
      <c r="D170" s="132">
        <f>'PADRÃO CBHPO'!D170</f>
        <v>2020</v>
      </c>
      <c r="E170" s="132">
        <f>'PADRÃO CBHPO'!E170</f>
        <v>150</v>
      </c>
      <c r="F170" s="133" t="str">
        <f t="shared" si="8"/>
        <v>0</v>
      </c>
      <c r="G170" s="134">
        <f>SUBSTITUTE(F170,".",",")/'PADRÃO CBHPO'!$F$1</f>
        <v>0</v>
      </c>
      <c r="H170" s="135">
        <f>'PADRÃO CBHPO'!G170</f>
        <v>45</v>
      </c>
      <c r="I170" s="136">
        <f t="shared" si="7"/>
        <v>22.5</v>
      </c>
      <c r="J170" s="135" t="str">
        <f>'PADRÃO CBHPO'!I170</f>
        <v>Negoc.</v>
      </c>
      <c r="K170" s="135" t="str">
        <f>'PADRÃO CBHPO'!J170</f>
        <v>N/A</v>
      </c>
      <c r="L170" s="148" t="str">
        <f>'PADRÃO CBHPO'!K170</f>
        <v>Percentual</v>
      </c>
      <c r="M170" s="155">
        <v>0</v>
      </c>
      <c r="N170" s="162">
        <f>'PADRÃO CBHPO'!L170</f>
        <v>178.5</v>
      </c>
      <c r="O170" s="7">
        <v>85400203</v>
      </c>
    </row>
    <row r="171" spans="1:15" x14ac:dyDescent="0.25">
      <c r="A171" s="130">
        <f>'PADRÃO CBHPO'!A171</f>
        <v>0</v>
      </c>
      <c r="B171" s="131" t="str">
        <f>'PADRÃO CBHPO'!B171</f>
        <v>4-Odont Rest</v>
      </c>
      <c r="C171" s="131" t="str">
        <f>'PADRÃO CBHPO'!C171</f>
        <v>Imobilização dentária - decíduo ou permnente</v>
      </c>
      <c r="D171" s="132">
        <f>'PADRÃO CBHPO'!D171</f>
        <v>2020</v>
      </c>
      <c r="E171" s="132">
        <f>'PADRÃO CBHPO'!E171</f>
        <v>200</v>
      </c>
      <c r="F171" s="133" t="str">
        <f t="shared" si="8"/>
        <v>0</v>
      </c>
      <c r="G171" s="134">
        <f>SUBSTITUTE(F171,".",",")/'PADRÃO CBHPO'!$F$1</f>
        <v>0</v>
      </c>
      <c r="H171" s="135">
        <f>'PADRÃO CBHPO'!G171</f>
        <v>35</v>
      </c>
      <c r="I171" s="136">
        <f t="shared" si="7"/>
        <v>17.5</v>
      </c>
      <c r="J171" s="135" t="str">
        <f>'PADRÃO CBHPO'!I171</f>
        <v>N/A</v>
      </c>
      <c r="K171" s="135" t="str">
        <f>'PADRÃO CBHPO'!J171</f>
        <v>N/A</v>
      </c>
      <c r="L171" s="148" t="str">
        <f>'PADRÃO CBHPO'!K171</f>
        <v>Percentual</v>
      </c>
      <c r="M171" s="155">
        <v>0</v>
      </c>
      <c r="N171" s="162">
        <f>'PADRÃO CBHPO'!L171</f>
        <v>225.5</v>
      </c>
      <c r="O171" s="7">
        <v>85300020</v>
      </c>
    </row>
    <row r="172" spans="1:15" x14ac:dyDescent="0.25">
      <c r="A172" s="130">
        <f>'PADRÃO CBHPO'!A172</f>
        <v>0</v>
      </c>
      <c r="B172" s="131" t="str">
        <f>'PADRÃO CBHPO'!B172</f>
        <v>4-Odont Rest</v>
      </c>
      <c r="C172" s="131" t="str">
        <f>'PADRÃO CBHPO'!C172</f>
        <v>Intermediário protético para implantes</v>
      </c>
      <c r="D172" s="132">
        <f>'PADRÃO CBHPO'!D172</f>
        <v>2020</v>
      </c>
      <c r="E172" s="132">
        <f>'PADRÃO CBHPO'!E172</f>
        <v>200</v>
      </c>
      <c r="F172" s="133" t="str">
        <f t="shared" si="8"/>
        <v>0</v>
      </c>
      <c r="G172" s="134">
        <f>SUBSTITUTE(F172,".",",")/'PADRÃO CBHPO'!$F$1</f>
        <v>0</v>
      </c>
      <c r="H172" s="135">
        <f>'PADRÃO CBHPO'!G172</f>
        <v>35</v>
      </c>
      <c r="I172" s="136">
        <f t="shared" si="7"/>
        <v>17.5</v>
      </c>
      <c r="J172" s="135" t="str">
        <f>'PADRÃO CBHPO'!I172</f>
        <v>Negoc.</v>
      </c>
      <c r="K172" s="135" t="str">
        <f>'PADRÃO CBHPO'!J172</f>
        <v>Negoc.</v>
      </c>
      <c r="L172" s="148" t="str">
        <f>'PADRÃO CBHPO'!K172</f>
        <v>Percentual</v>
      </c>
      <c r="M172" s="155">
        <v>0</v>
      </c>
      <c r="N172" s="162">
        <f>'PADRÃO CBHPO'!L172</f>
        <v>225.5</v>
      </c>
      <c r="O172" s="7">
        <v>85500070</v>
      </c>
    </row>
    <row r="173" spans="1:15" x14ac:dyDescent="0.25">
      <c r="A173" s="130">
        <f>'PADRÃO CBHPO'!A173</f>
        <v>0</v>
      </c>
      <c r="B173" s="131" t="str">
        <f>'PADRÃO CBHPO'!B173</f>
        <v>4-Odont Rest</v>
      </c>
      <c r="C173" s="131" t="str">
        <f>'PADRÃO CBHPO'!C173</f>
        <v xml:space="preserve">Manutenção de prótese sobre implantes </v>
      </c>
      <c r="D173" s="132">
        <f>'PADRÃO CBHPO'!D173</f>
        <v>2020</v>
      </c>
      <c r="E173" s="132">
        <f>'PADRÃO CBHPO'!E173</f>
        <v>80</v>
      </c>
      <c r="F173" s="133" t="str">
        <f t="shared" si="8"/>
        <v>0</v>
      </c>
      <c r="G173" s="134">
        <f>SUBSTITUTE(F173,".",",")/'PADRÃO CBHPO'!$F$1</f>
        <v>0</v>
      </c>
      <c r="H173" s="135">
        <f>'PADRÃO CBHPO'!G173</f>
        <v>20</v>
      </c>
      <c r="I173" s="136">
        <f t="shared" si="7"/>
        <v>10</v>
      </c>
      <c r="J173" s="135" t="str">
        <f>'PADRÃO CBHPO'!I173</f>
        <v>N/A</v>
      </c>
      <c r="K173" s="135" t="str">
        <f>'PADRÃO CBHPO'!J173</f>
        <v>N/A</v>
      </c>
      <c r="L173" s="148" t="str">
        <f>'PADRÃO CBHPO'!K173</f>
        <v>Percentual</v>
      </c>
      <c r="M173" s="155">
        <v>0</v>
      </c>
      <c r="N173" s="162">
        <f>'PADRÃO CBHPO'!L173</f>
        <v>93.2</v>
      </c>
      <c r="O173" s="7">
        <v>85500089</v>
      </c>
    </row>
    <row r="174" spans="1:15" x14ac:dyDescent="0.25">
      <c r="A174" s="130">
        <f>'PADRÃO CBHPO'!A174</f>
        <v>0</v>
      </c>
      <c r="B174" s="131" t="str">
        <f>'PADRÃO CBHPO'!B174</f>
        <v>4-Odont Rest</v>
      </c>
      <c r="C174" s="131" t="str">
        <f>'PADRÃO CBHPO'!C174</f>
        <v>Núcleo de Preenchimento</v>
      </c>
      <c r="D174" s="132">
        <f>'PADRÃO CBHPO'!D174</f>
        <v>2020</v>
      </c>
      <c r="E174" s="132">
        <f>'PADRÃO CBHPO'!E174</f>
        <v>160</v>
      </c>
      <c r="F174" s="133" t="str">
        <f t="shared" si="8"/>
        <v>0</v>
      </c>
      <c r="G174" s="134">
        <f>SUBSTITUTE(F174,".",",")/'PADRÃO CBHPO'!$F$1</f>
        <v>0</v>
      </c>
      <c r="H174" s="135">
        <f>'PADRÃO CBHPO'!G174</f>
        <v>25</v>
      </c>
      <c r="I174" s="136">
        <f t="shared" si="7"/>
        <v>12.5</v>
      </c>
      <c r="J174" s="135" t="str">
        <f>'PADRÃO CBHPO'!I174</f>
        <v>N/A</v>
      </c>
      <c r="K174" s="135" t="str">
        <f>'PADRÃO CBHPO'!J174</f>
        <v>N/A</v>
      </c>
      <c r="L174" s="148" t="str">
        <f>'PADRÃO CBHPO'!K174</f>
        <v>Percentual</v>
      </c>
      <c r="M174" s="155">
        <v>0</v>
      </c>
      <c r="N174" s="162">
        <f>'PADRÃO CBHPO'!L174</f>
        <v>178.9</v>
      </c>
      <c r="O174" s="7">
        <v>85400211</v>
      </c>
    </row>
    <row r="175" spans="1:15" x14ac:dyDescent="0.25">
      <c r="A175" s="130">
        <f>'PADRÃO CBHPO'!A175</f>
        <v>0</v>
      </c>
      <c r="B175" s="131" t="str">
        <f>'PADRÃO CBHPO'!B175</f>
        <v>4-Odont Rest</v>
      </c>
      <c r="C175" s="131" t="str">
        <f>'PADRÃO CBHPO'!C175</f>
        <v>Núcleo Metálico Fundido</v>
      </c>
      <c r="D175" s="132">
        <f>'PADRÃO CBHPO'!D175</f>
        <v>2020</v>
      </c>
      <c r="E175" s="132">
        <f>'PADRÃO CBHPO'!E175</f>
        <v>200</v>
      </c>
      <c r="F175" s="133" t="str">
        <f t="shared" si="8"/>
        <v>0</v>
      </c>
      <c r="G175" s="134">
        <f>SUBSTITUTE(F175,".",",")/'PADRÃO CBHPO'!$F$1</f>
        <v>0</v>
      </c>
      <c r="H175" s="135">
        <f>'PADRÃO CBHPO'!G175</f>
        <v>35</v>
      </c>
      <c r="I175" s="136">
        <f t="shared" si="7"/>
        <v>17.5</v>
      </c>
      <c r="J175" s="135" t="str">
        <f>'PADRÃO CBHPO'!I175</f>
        <v>Negoc.</v>
      </c>
      <c r="K175" s="135" t="str">
        <f>'PADRÃO CBHPO'!J175</f>
        <v>N/A</v>
      </c>
      <c r="L175" s="148" t="str">
        <f>'PADRÃO CBHPO'!K175</f>
        <v>Percentual</v>
      </c>
      <c r="M175" s="155">
        <v>0</v>
      </c>
      <c r="N175" s="162">
        <f>'PADRÃO CBHPO'!L175</f>
        <v>225.5</v>
      </c>
      <c r="O175" s="7">
        <v>85400220</v>
      </c>
    </row>
    <row r="176" spans="1:15" x14ac:dyDescent="0.25">
      <c r="A176" s="130">
        <f>'PADRÃO CBHPO'!A176</f>
        <v>0</v>
      </c>
      <c r="B176" s="131" t="str">
        <f>'PADRÃO CBHPO'!B176</f>
        <v>4-Odont Rest</v>
      </c>
      <c r="C176" s="131" t="str">
        <f>'PADRÃO CBHPO'!C176</f>
        <v>Órtese Miorrelaxante (placa oclusal estabilizadora)</v>
      </c>
      <c r="D176" s="132">
        <f>'PADRÃO CBHPO'!D176</f>
        <v>2020</v>
      </c>
      <c r="E176" s="132">
        <f>'PADRÃO CBHPO'!E176</f>
        <v>450</v>
      </c>
      <c r="F176" s="133" t="str">
        <f t="shared" si="8"/>
        <v>0</v>
      </c>
      <c r="G176" s="134">
        <f>SUBSTITUTE(F176,".",",")/'PADRÃO CBHPO'!$F$1</f>
        <v>0</v>
      </c>
      <c r="H176" s="135">
        <f>'PADRÃO CBHPO'!G176</f>
        <v>45</v>
      </c>
      <c r="I176" s="136">
        <f t="shared" si="7"/>
        <v>22.5</v>
      </c>
      <c r="J176" s="135" t="str">
        <f>'PADRÃO CBHPO'!I176</f>
        <v>Negoc.</v>
      </c>
      <c r="K176" s="135" t="str">
        <f>'PADRÃO CBHPO'!J176</f>
        <v>N/A</v>
      </c>
      <c r="L176" s="148" t="str">
        <f>'PADRÃO CBHPO'!K176</f>
        <v>Percentual</v>
      </c>
      <c r="M176" s="155">
        <v>0</v>
      </c>
      <c r="N176" s="162">
        <f>'PADRÃO CBHPO'!L176</f>
        <v>490.5</v>
      </c>
      <c r="O176" s="7">
        <v>85400246</v>
      </c>
    </row>
    <row r="177" spans="1:15" x14ac:dyDescent="0.25">
      <c r="A177" s="130">
        <f>'PADRÃO CBHPO'!A177</f>
        <v>0</v>
      </c>
      <c r="B177" s="131" t="str">
        <f>'PADRÃO CBHPO'!B177</f>
        <v>4-Odont Rest</v>
      </c>
      <c r="C177" s="131" t="str">
        <f>'PADRÃO CBHPO'!C177</f>
        <v>Órtese Reposicionadora (placa oclusal reposicionadora)</v>
      </c>
      <c r="D177" s="132">
        <f>'PADRÃO CBHPO'!D177</f>
        <v>2020</v>
      </c>
      <c r="E177" s="132">
        <f>'PADRÃO CBHPO'!E177</f>
        <v>550</v>
      </c>
      <c r="F177" s="133" t="str">
        <f t="shared" si="8"/>
        <v>0</v>
      </c>
      <c r="G177" s="134">
        <f>SUBSTITUTE(F177,".",",")/'PADRÃO CBHPO'!$F$1</f>
        <v>0</v>
      </c>
      <c r="H177" s="135">
        <f>'PADRÃO CBHPO'!G177</f>
        <v>45</v>
      </c>
      <c r="I177" s="136">
        <f t="shared" si="7"/>
        <v>22.5</v>
      </c>
      <c r="J177" s="135" t="str">
        <f>'PADRÃO CBHPO'!I177</f>
        <v>Negoc.</v>
      </c>
      <c r="K177" s="135" t="str">
        <f>'PADRÃO CBHPO'!J177</f>
        <v>N/A</v>
      </c>
      <c r="L177" s="148" t="str">
        <f>'PADRÃO CBHPO'!K177</f>
        <v>Percentual</v>
      </c>
      <c r="M177" s="155">
        <v>0</v>
      </c>
      <c r="N177" s="162">
        <f>'PADRÃO CBHPO'!L177</f>
        <v>594.5</v>
      </c>
      <c r="O177" s="7">
        <v>85400254</v>
      </c>
    </row>
    <row r="178" spans="1:15" x14ac:dyDescent="0.25">
      <c r="A178" s="130">
        <f>'PADRÃO CBHPO'!A178</f>
        <v>0</v>
      </c>
      <c r="B178" s="131" t="str">
        <f>'PADRÃO CBHPO'!B178</f>
        <v>4-Odont Rest</v>
      </c>
      <c r="C178" s="131" t="str">
        <f>'PADRÃO CBHPO'!C178</f>
        <v>Overdenture Barra Clipe ou O'ring sobre dois implantes</v>
      </c>
      <c r="D178" s="132">
        <f>'PADRÃO CBHPO'!D178</f>
        <v>2020</v>
      </c>
      <c r="E178" s="132">
        <f>'PADRÃO CBHPO'!E178</f>
        <v>1200</v>
      </c>
      <c r="F178" s="133" t="str">
        <f t="shared" si="8"/>
        <v>0</v>
      </c>
      <c r="G178" s="134">
        <f>SUBSTITUTE(F178,".",",")/'PADRÃO CBHPO'!$F$1</f>
        <v>0</v>
      </c>
      <c r="H178" s="135">
        <f>'PADRÃO CBHPO'!G178</f>
        <v>205</v>
      </c>
      <c r="I178" s="136">
        <f t="shared" si="7"/>
        <v>102.5</v>
      </c>
      <c r="J178" s="135" t="str">
        <f>'PADRÃO CBHPO'!I178</f>
        <v>Negoc.</v>
      </c>
      <c r="K178" s="135" t="str">
        <f>'PADRÃO CBHPO'!J178</f>
        <v>Negoc.</v>
      </c>
      <c r="L178" s="148" t="str">
        <f>'PADRÃO CBHPO'!K178</f>
        <v>Percentual</v>
      </c>
      <c r="M178" s="155">
        <v>0</v>
      </c>
      <c r="N178" s="162">
        <f>'PADRÃO CBHPO'!L178</f>
        <v>1350.5</v>
      </c>
      <c r="O178" s="7">
        <v>85500097</v>
      </c>
    </row>
    <row r="179" spans="1:15" x14ac:dyDescent="0.25">
      <c r="A179" s="130">
        <f>'PADRÃO CBHPO'!A179</f>
        <v>0</v>
      </c>
      <c r="B179" s="131" t="str">
        <f>'PADRÃO CBHPO'!B179</f>
        <v>4-Odont Rest</v>
      </c>
      <c r="C179" s="131" t="str">
        <f>'PADRÃO CBHPO'!C179</f>
        <v>Overdenture Barra Clipe ou O'ring sobre quatro ou mais implantes</v>
      </c>
      <c r="D179" s="132">
        <f>'PADRÃO CBHPO'!D179</f>
        <v>2020</v>
      </c>
      <c r="E179" s="132">
        <f>'PADRÃO CBHPO'!E179</f>
        <v>1200</v>
      </c>
      <c r="F179" s="133" t="str">
        <f t="shared" si="8"/>
        <v>0</v>
      </c>
      <c r="G179" s="134">
        <f>SUBSTITUTE(F179,".",",")/'PADRÃO CBHPO'!$F$1</f>
        <v>0</v>
      </c>
      <c r="H179" s="135">
        <f>'PADRÃO CBHPO'!G179</f>
        <v>240</v>
      </c>
      <c r="I179" s="136">
        <f t="shared" si="7"/>
        <v>120</v>
      </c>
      <c r="J179" s="135" t="str">
        <f>'PADRÃO CBHPO'!I179</f>
        <v>Negoc.</v>
      </c>
      <c r="K179" s="135" t="str">
        <f>'PADRÃO CBHPO'!J179</f>
        <v>Negoc.</v>
      </c>
      <c r="L179" s="148" t="str">
        <f>'PADRÃO CBHPO'!K179</f>
        <v>Percentual</v>
      </c>
      <c r="M179" s="155">
        <v>0</v>
      </c>
      <c r="N179" s="162">
        <f>'PADRÃO CBHPO'!L179</f>
        <v>1368</v>
      </c>
      <c r="O179" s="7">
        <v>85500100</v>
      </c>
    </row>
    <row r="180" spans="1:15" x14ac:dyDescent="0.25">
      <c r="A180" s="130">
        <f>'PADRÃO CBHPO'!A180</f>
        <v>0</v>
      </c>
      <c r="B180" s="131" t="str">
        <f>'PADRÃO CBHPO'!B180</f>
        <v>4-Odont Rest</v>
      </c>
      <c r="C180" s="131" t="str">
        <f>'PADRÃO CBHPO'!C180</f>
        <v>Overdenture Barra Clipe ou O'ring sobre três implantes</v>
      </c>
      <c r="D180" s="132">
        <f>'PADRÃO CBHPO'!D180</f>
        <v>2020</v>
      </c>
      <c r="E180" s="132">
        <f>'PADRÃO CBHPO'!E180</f>
        <v>1200</v>
      </c>
      <c r="F180" s="133" t="str">
        <f t="shared" si="8"/>
        <v>0</v>
      </c>
      <c r="G180" s="134">
        <f>SUBSTITUTE(F180,".",",")/'PADRÃO CBHPO'!$F$1</f>
        <v>0</v>
      </c>
      <c r="H180" s="135">
        <f>'PADRÃO CBHPO'!G180</f>
        <v>250</v>
      </c>
      <c r="I180" s="136">
        <f t="shared" si="7"/>
        <v>125</v>
      </c>
      <c r="J180" s="135" t="str">
        <f>'PADRÃO CBHPO'!I180</f>
        <v>Negoc.</v>
      </c>
      <c r="K180" s="135" t="str">
        <f>'PADRÃO CBHPO'!J180</f>
        <v>Negoc.</v>
      </c>
      <c r="L180" s="148" t="str">
        <f>'PADRÃO CBHPO'!K180</f>
        <v>Percentual</v>
      </c>
      <c r="M180" s="155">
        <v>0</v>
      </c>
      <c r="N180" s="162">
        <f>'PADRÃO CBHPO'!L180</f>
        <v>1373</v>
      </c>
      <c r="O180" s="7">
        <v>85500119</v>
      </c>
    </row>
    <row r="181" spans="1:15" x14ac:dyDescent="0.25">
      <c r="A181" s="130">
        <f>'PADRÃO CBHPO'!A181</f>
        <v>0</v>
      </c>
      <c r="B181" s="131" t="str">
        <f>'PADRÃO CBHPO'!B181</f>
        <v>4-Odont Rest</v>
      </c>
      <c r="C181" s="131" t="str">
        <f>'PADRÃO CBHPO'!C181</f>
        <v>Pino pré-fabricado</v>
      </c>
      <c r="D181" s="132">
        <f>'PADRÃO CBHPO'!D181</f>
        <v>2020</v>
      </c>
      <c r="E181" s="132">
        <f>'PADRÃO CBHPO'!E181</f>
        <v>100</v>
      </c>
      <c r="F181" s="133" t="str">
        <f t="shared" si="8"/>
        <v>0</v>
      </c>
      <c r="G181" s="134">
        <f>SUBSTITUTE(F181,".",",")/'PADRÃO CBHPO'!$F$1</f>
        <v>0</v>
      </c>
      <c r="H181" s="135">
        <f>'PADRÃO CBHPO'!G181</f>
        <v>85</v>
      </c>
      <c r="I181" s="136">
        <f t="shared" si="7"/>
        <v>42.5</v>
      </c>
      <c r="J181" s="135" t="str">
        <f>'PADRÃO CBHPO'!I181</f>
        <v>N/A</v>
      </c>
      <c r="K181" s="135" t="str">
        <f>'PADRÃO CBHPO'!J181</f>
        <v>Negoc.</v>
      </c>
      <c r="L181" s="148" t="str">
        <f>'PADRÃO CBHPO'!K181</f>
        <v>Percentual</v>
      </c>
      <c r="M181" s="155">
        <v>0</v>
      </c>
      <c r="N181" s="162">
        <f>'PADRÃO CBHPO'!L181</f>
        <v>146.5</v>
      </c>
      <c r="O181" s="7">
        <v>85400262</v>
      </c>
    </row>
    <row r="182" spans="1:15" x14ac:dyDescent="0.25">
      <c r="A182" s="130">
        <f>'PADRÃO CBHPO'!A182</f>
        <v>0</v>
      </c>
      <c r="B182" s="131" t="str">
        <f>'PADRÃO CBHPO'!B182</f>
        <v>4-Odont Rest</v>
      </c>
      <c r="C182" s="131" t="str">
        <f>'PADRÃO CBHPO'!C182</f>
        <v>Preparo para Núcleo Intra-radicular</v>
      </c>
      <c r="D182" s="132">
        <f>'PADRÃO CBHPO'!D182</f>
        <v>2020</v>
      </c>
      <c r="E182" s="132">
        <f>'PADRÃO CBHPO'!E182</f>
        <v>100</v>
      </c>
      <c r="F182" s="133" t="str">
        <f t="shared" si="8"/>
        <v>0</v>
      </c>
      <c r="G182" s="134">
        <f>SUBSTITUTE(F182,".",",")/'PADRÃO CBHPO'!$F$1</f>
        <v>0</v>
      </c>
      <c r="H182" s="135">
        <f>'PADRÃO CBHPO'!G182</f>
        <v>20</v>
      </c>
      <c r="I182" s="136">
        <f t="shared" si="7"/>
        <v>10</v>
      </c>
      <c r="J182" s="135" t="str">
        <f>'PADRÃO CBHPO'!I182</f>
        <v>N/A</v>
      </c>
      <c r="K182" s="135" t="str">
        <f>'PADRÃO CBHPO'!J182</f>
        <v>N/A</v>
      </c>
      <c r="L182" s="148" t="str">
        <f>'PADRÃO CBHPO'!K182</f>
        <v>Percentual</v>
      </c>
      <c r="M182" s="155">
        <v>0</v>
      </c>
      <c r="N182" s="162">
        <f>'PADRÃO CBHPO'!L182</f>
        <v>114</v>
      </c>
      <c r="O182" s="7">
        <v>85200026</v>
      </c>
    </row>
    <row r="183" spans="1:15" x14ac:dyDescent="0.25">
      <c r="A183" s="130">
        <f>'PADRÃO CBHPO'!A183</f>
        <v>0</v>
      </c>
      <c r="B183" s="131" t="str">
        <f>'PADRÃO CBHPO'!B183</f>
        <v>4-Odont Rest</v>
      </c>
      <c r="C183" s="131" t="str">
        <f>'PADRÃO CBHPO'!C183</f>
        <v>Prótese fixa adesiva direta provisória (por elemento)</v>
      </c>
      <c r="D183" s="132">
        <f>'PADRÃO CBHPO'!D183</f>
        <v>2020</v>
      </c>
      <c r="E183" s="132">
        <f>'PADRÃO CBHPO'!E183</f>
        <v>300</v>
      </c>
      <c r="F183" s="133" t="str">
        <f t="shared" si="8"/>
        <v>0</v>
      </c>
      <c r="G183" s="134">
        <f>SUBSTITUTE(F183,".",",")/'PADRÃO CBHPO'!$F$1</f>
        <v>0</v>
      </c>
      <c r="H183" s="135">
        <f>'PADRÃO CBHPO'!G183</f>
        <v>50</v>
      </c>
      <c r="I183" s="136">
        <f t="shared" si="7"/>
        <v>25</v>
      </c>
      <c r="J183" s="135" t="str">
        <f>'PADRÃO CBHPO'!I183</f>
        <v>N/A</v>
      </c>
      <c r="K183" s="135" t="str">
        <f>'PADRÃO CBHPO'!J183</f>
        <v>N/A</v>
      </c>
      <c r="L183" s="148" t="str">
        <f>'PADRÃO CBHPO'!K183</f>
        <v>Percentual</v>
      </c>
      <c r="M183" s="155">
        <v>0</v>
      </c>
      <c r="N183" s="162">
        <f>'PADRÃO CBHPO'!L183</f>
        <v>337</v>
      </c>
      <c r="O183" s="7">
        <v>85400289</v>
      </c>
    </row>
    <row r="184" spans="1:15" x14ac:dyDescent="0.25">
      <c r="A184" s="130">
        <f>'PADRÃO CBHPO'!A184</f>
        <v>0</v>
      </c>
      <c r="B184" s="131" t="str">
        <f>'PADRÃO CBHPO'!B184</f>
        <v>4-Odont Rest</v>
      </c>
      <c r="C184" s="131" t="str">
        <f>'PADRÃO CBHPO'!C184</f>
        <v>Prótese fixa adesiva indireta em metalo cerâmica - por elemento</v>
      </c>
      <c r="D184" s="132">
        <f>'PADRÃO CBHPO'!D184</f>
        <v>2020</v>
      </c>
      <c r="E184" s="132">
        <f>'PADRÃO CBHPO'!E184</f>
        <v>600</v>
      </c>
      <c r="F184" s="133" t="str">
        <f t="shared" si="8"/>
        <v>0</v>
      </c>
      <c r="G184" s="134">
        <f>SUBSTITUTE(F184,".",",")/'PADRÃO CBHPO'!$F$1</f>
        <v>0</v>
      </c>
      <c r="H184" s="135">
        <f>'PADRÃO CBHPO'!G184</f>
        <v>75</v>
      </c>
      <c r="I184" s="136">
        <f t="shared" si="7"/>
        <v>37.5</v>
      </c>
      <c r="J184" s="135" t="str">
        <f>'PADRÃO CBHPO'!I184</f>
        <v>Negoc.</v>
      </c>
      <c r="K184" s="135" t="str">
        <f>'PADRÃO CBHPO'!J184</f>
        <v>N/A</v>
      </c>
      <c r="L184" s="148" t="str">
        <f>'PADRÃO CBHPO'!K184</f>
        <v>Percentual</v>
      </c>
      <c r="M184" s="155">
        <v>0</v>
      </c>
      <c r="N184" s="162">
        <f>'PADRÃO CBHPO'!L184</f>
        <v>661.5</v>
      </c>
      <c r="O184" s="7">
        <v>85400300</v>
      </c>
    </row>
    <row r="185" spans="1:15" x14ac:dyDescent="0.25">
      <c r="A185" s="130">
        <f>'PADRÃO CBHPO'!A185</f>
        <v>0</v>
      </c>
      <c r="B185" s="131" t="str">
        <f>'PADRÃO CBHPO'!B185</f>
        <v>4-Odont Rest</v>
      </c>
      <c r="C185" s="131" t="str">
        <f>'PADRÃO CBHPO'!C185</f>
        <v>Prótese fixa adesiva indireta em metalo-plástica - cerômero - por elemento</v>
      </c>
      <c r="D185" s="132">
        <f>'PADRÃO CBHPO'!D185</f>
        <v>2020</v>
      </c>
      <c r="E185" s="132">
        <f>'PADRÃO CBHPO'!E185</f>
        <v>600</v>
      </c>
      <c r="F185" s="133" t="str">
        <f t="shared" si="8"/>
        <v>0</v>
      </c>
      <c r="G185" s="134">
        <f>SUBSTITUTE(F185,".",",")/'PADRÃO CBHPO'!$F$1</f>
        <v>0</v>
      </c>
      <c r="H185" s="135">
        <f>'PADRÃO CBHPO'!G185</f>
        <v>75</v>
      </c>
      <c r="I185" s="136">
        <f t="shared" si="7"/>
        <v>37.5</v>
      </c>
      <c r="J185" s="135" t="str">
        <f>'PADRÃO CBHPO'!I185</f>
        <v>Negoc.</v>
      </c>
      <c r="K185" s="135" t="str">
        <f>'PADRÃO CBHPO'!J185</f>
        <v>N/A</v>
      </c>
      <c r="L185" s="148" t="str">
        <f>'PADRÃO CBHPO'!K185</f>
        <v>Percentual</v>
      </c>
      <c r="M185" s="155">
        <v>0</v>
      </c>
      <c r="N185" s="162">
        <f>'PADRÃO CBHPO'!L185</f>
        <v>661.5</v>
      </c>
      <c r="O185" s="7">
        <v>85400319</v>
      </c>
    </row>
    <row r="186" spans="1:15" x14ac:dyDescent="0.25">
      <c r="A186" s="130">
        <f>'PADRÃO CBHPO'!A186</f>
        <v>0</v>
      </c>
      <c r="B186" s="131" t="str">
        <f>'PADRÃO CBHPO'!B186</f>
        <v>4-Odont Rest</v>
      </c>
      <c r="C186" s="131" t="str">
        <f>'PADRÃO CBHPO'!C186</f>
        <v>Prótese parcial fixa em metalo cerâmica (por elemento)</v>
      </c>
      <c r="D186" s="132">
        <f>'PADRÃO CBHPO'!D186</f>
        <v>2020</v>
      </c>
      <c r="E186" s="132">
        <f>'PADRÃO CBHPO'!E186</f>
        <v>600</v>
      </c>
      <c r="F186" s="133" t="str">
        <f t="shared" si="8"/>
        <v>0</v>
      </c>
      <c r="G186" s="134">
        <f>SUBSTITUTE(F186,".",",")/'PADRÃO CBHPO'!$F$1</f>
        <v>0</v>
      </c>
      <c r="H186" s="135">
        <f>'PADRÃO CBHPO'!G186</f>
        <v>85</v>
      </c>
      <c r="I186" s="136">
        <f t="shared" si="7"/>
        <v>42.5</v>
      </c>
      <c r="J186" s="135" t="str">
        <f>'PADRÃO CBHPO'!I186</f>
        <v>Negoc.</v>
      </c>
      <c r="K186" s="135" t="str">
        <f>'PADRÃO CBHPO'!J186</f>
        <v>N/A</v>
      </c>
      <c r="L186" s="148" t="str">
        <f>'PADRÃO CBHPO'!K186</f>
        <v>Percentual</v>
      </c>
      <c r="M186" s="155">
        <v>0</v>
      </c>
      <c r="N186" s="162">
        <f>'PADRÃO CBHPO'!L186</f>
        <v>666.5</v>
      </c>
      <c r="O186" s="7">
        <v>85400335</v>
      </c>
    </row>
    <row r="187" spans="1:15" x14ac:dyDescent="0.25">
      <c r="A187" s="130">
        <f>'PADRÃO CBHPO'!A187</f>
        <v>0</v>
      </c>
      <c r="B187" s="131" t="str">
        <f>'PADRÃO CBHPO'!B187</f>
        <v>4-Odont Rest</v>
      </c>
      <c r="C187" s="131" t="str">
        <f>'PADRÃO CBHPO'!C187</f>
        <v>Prótese parcial fixa em metalo plástica - cerômero (por elemento)</v>
      </c>
      <c r="D187" s="132">
        <f>'PADRÃO CBHPO'!D187</f>
        <v>2020</v>
      </c>
      <c r="E187" s="132">
        <f>'PADRÃO CBHPO'!E187</f>
        <v>600</v>
      </c>
      <c r="F187" s="133" t="str">
        <f t="shared" si="8"/>
        <v>0</v>
      </c>
      <c r="G187" s="134">
        <f>SUBSTITUTE(F187,".",",")/'PADRÃO CBHPO'!$F$1</f>
        <v>0</v>
      </c>
      <c r="H187" s="135">
        <f>'PADRÃO CBHPO'!G187</f>
        <v>80</v>
      </c>
      <c r="I187" s="136">
        <f t="shared" si="7"/>
        <v>40</v>
      </c>
      <c r="J187" s="135" t="str">
        <f>'PADRÃO CBHPO'!I187</f>
        <v>Negoc.</v>
      </c>
      <c r="K187" s="135" t="str">
        <f>'PADRÃO CBHPO'!J187</f>
        <v>N/A</v>
      </c>
      <c r="L187" s="148" t="str">
        <f>'PADRÃO CBHPO'!K187</f>
        <v>Percentual</v>
      </c>
      <c r="M187" s="155">
        <v>0</v>
      </c>
      <c r="N187" s="162">
        <f>'PADRÃO CBHPO'!L187</f>
        <v>664</v>
      </c>
      <c r="O187" s="7">
        <v>85400343</v>
      </c>
    </row>
    <row r="188" spans="1:15" x14ac:dyDescent="0.25">
      <c r="A188" s="130">
        <f>'PADRÃO CBHPO'!A188</f>
        <v>0</v>
      </c>
      <c r="B188" s="131" t="str">
        <f>'PADRÃO CBHPO'!B188</f>
        <v>4-Odont Rest</v>
      </c>
      <c r="C188" s="131" t="str">
        <f>'PADRÃO CBHPO'!C188</f>
        <v>Prótese parcial fixa implanto-suportada (por elemento)</v>
      </c>
      <c r="D188" s="132">
        <f>'PADRÃO CBHPO'!D188</f>
        <v>2020</v>
      </c>
      <c r="E188" s="132">
        <f>'PADRÃO CBHPO'!E188</f>
        <v>600</v>
      </c>
      <c r="F188" s="133" t="str">
        <f t="shared" si="8"/>
        <v>0</v>
      </c>
      <c r="G188" s="134">
        <f>SUBSTITUTE(F188,".",",")/'PADRÃO CBHPO'!$F$1</f>
        <v>0</v>
      </c>
      <c r="H188" s="135">
        <f>'PADRÃO CBHPO'!G188</f>
        <v>80</v>
      </c>
      <c r="I188" s="136">
        <f t="shared" si="7"/>
        <v>40</v>
      </c>
      <c r="J188" s="135" t="str">
        <f>'PADRÃO CBHPO'!I188</f>
        <v>Negoc.</v>
      </c>
      <c r="K188" s="135" t="str">
        <f>'PADRÃO CBHPO'!J188</f>
        <v>N/A</v>
      </c>
      <c r="L188" s="148" t="str">
        <f>'PADRÃO CBHPO'!K188</f>
        <v>Percentual</v>
      </c>
      <c r="M188" s="155">
        <v>0</v>
      </c>
      <c r="N188" s="162">
        <f>'PADRÃO CBHPO'!L188</f>
        <v>664</v>
      </c>
      <c r="O188" s="7">
        <v>85500127</v>
      </c>
    </row>
    <row r="189" spans="1:15" x14ac:dyDescent="0.25">
      <c r="A189" s="130">
        <f>'PADRÃO CBHPO'!A189</f>
        <v>0</v>
      </c>
      <c r="B189" s="131" t="str">
        <f>'PADRÃO CBHPO'!B189</f>
        <v>4-Odont Rest</v>
      </c>
      <c r="C189" s="131" t="str">
        <f>'PADRÃO CBHPO'!C189</f>
        <v>Prótese parcial fixa provisória (por elemento)</v>
      </c>
      <c r="D189" s="132">
        <f>'PADRÃO CBHPO'!D189</f>
        <v>2020</v>
      </c>
      <c r="E189" s="132">
        <f>'PADRÃO CBHPO'!E189</f>
        <v>150</v>
      </c>
      <c r="F189" s="133" t="str">
        <f t="shared" si="8"/>
        <v>0</v>
      </c>
      <c r="G189" s="134">
        <f>SUBSTITUTE(F189,".",",")/'PADRÃO CBHPO'!$F$1</f>
        <v>0</v>
      </c>
      <c r="H189" s="135">
        <f>'PADRÃO CBHPO'!G189</f>
        <v>20</v>
      </c>
      <c r="I189" s="136">
        <f t="shared" si="7"/>
        <v>10</v>
      </c>
      <c r="J189" s="135" t="str">
        <f>'PADRÃO CBHPO'!I189</f>
        <v>Negoc.</v>
      </c>
      <c r="K189" s="135" t="str">
        <f>'PADRÃO CBHPO'!J189</f>
        <v>N/A</v>
      </c>
      <c r="L189" s="148" t="str">
        <f>'PADRÃO CBHPO'!K189</f>
        <v>Percentual</v>
      </c>
      <c r="M189" s="155">
        <v>0</v>
      </c>
      <c r="N189" s="162">
        <f>'PADRÃO CBHPO'!L189</f>
        <v>166</v>
      </c>
      <c r="O189" s="7">
        <v>85400360</v>
      </c>
    </row>
    <row r="190" spans="1:15" x14ac:dyDescent="0.25">
      <c r="A190" s="130">
        <f>'PADRÃO CBHPO'!A190</f>
        <v>0</v>
      </c>
      <c r="B190" s="131" t="str">
        <f>'PADRÃO CBHPO'!B190</f>
        <v>4-Odont Rest</v>
      </c>
      <c r="C190" s="131" t="str">
        <f>'PADRÃO CBHPO'!C190</f>
        <v>Prótese parcial fixa provisória em carga imediata (por elemento)</v>
      </c>
      <c r="D190" s="132">
        <f>'PADRÃO CBHPO'!D190</f>
        <v>2020</v>
      </c>
      <c r="E190" s="132">
        <f>'PADRÃO CBHPO'!E190</f>
        <v>170</v>
      </c>
      <c r="F190" s="133" t="str">
        <f t="shared" si="8"/>
        <v>0</v>
      </c>
      <c r="G190" s="134">
        <f>SUBSTITUTE(F190,".",",")/'PADRÃO CBHPO'!$F$1</f>
        <v>0</v>
      </c>
      <c r="H190" s="135">
        <f>'PADRÃO CBHPO'!G190</f>
        <v>30</v>
      </c>
      <c r="I190" s="136">
        <f t="shared" si="7"/>
        <v>15</v>
      </c>
      <c r="J190" s="135" t="str">
        <f>'PADRÃO CBHPO'!I190</f>
        <v>Negoc.</v>
      </c>
      <c r="K190" s="135" t="str">
        <f>'PADRÃO CBHPO'!J190</f>
        <v>N/A</v>
      </c>
      <c r="L190" s="148" t="str">
        <f>'PADRÃO CBHPO'!K190</f>
        <v>Percentual</v>
      </c>
      <c r="M190" s="155">
        <v>0</v>
      </c>
      <c r="N190" s="162">
        <f>'PADRÃO CBHPO'!L190</f>
        <v>191.8</v>
      </c>
      <c r="O190" s="7">
        <v>85500135</v>
      </c>
    </row>
    <row r="191" spans="1:15" x14ac:dyDescent="0.25">
      <c r="A191" s="130">
        <f>'PADRÃO CBHPO'!A191</f>
        <v>0</v>
      </c>
      <c r="B191" s="131" t="str">
        <f>'PADRÃO CBHPO'!B191</f>
        <v>4-Odont Rest</v>
      </c>
      <c r="C191" s="131" t="str">
        <f>'PADRÃO CBHPO'!C191</f>
        <v>Prótese parcial removível com encaixes de precisão ou de semi precisão</v>
      </c>
      <c r="D191" s="132">
        <f>'PADRÃO CBHPO'!D191</f>
        <v>2020</v>
      </c>
      <c r="E191" s="132">
        <f>'PADRÃO CBHPO'!E191</f>
        <v>900</v>
      </c>
      <c r="F191" s="133" t="str">
        <f t="shared" si="8"/>
        <v>0</v>
      </c>
      <c r="G191" s="134">
        <f>SUBSTITUTE(F191,".",",")/'PADRÃO CBHPO'!$F$1</f>
        <v>0</v>
      </c>
      <c r="H191" s="135">
        <f>'PADRÃO CBHPO'!G191</f>
        <v>100</v>
      </c>
      <c r="I191" s="136">
        <f t="shared" si="7"/>
        <v>50</v>
      </c>
      <c r="J191" s="135" t="str">
        <f>'PADRÃO CBHPO'!I191</f>
        <v>Negoc.</v>
      </c>
      <c r="K191" s="135" t="str">
        <f>'PADRÃO CBHPO'!J191</f>
        <v>Negoc.</v>
      </c>
      <c r="L191" s="148" t="str">
        <f>'PADRÃO CBHPO'!K191</f>
        <v>Percentual</v>
      </c>
      <c r="M191" s="155">
        <v>0</v>
      </c>
      <c r="N191" s="162">
        <f>'PADRÃO CBHPO'!L191</f>
        <v>986</v>
      </c>
      <c r="O191" s="7">
        <v>85400378</v>
      </c>
    </row>
    <row r="192" spans="1:15" x14ac:dyDescent="0.25">
      <c r="A192" s="130">
        <f>'PADRÃO CBHPO'!A192</f>
        <v>0</v>
      </c>
      <c r="B192" s="131" t="str">
        <f>'PADRÃO CBHPO'!B192</f>
        <v>4-Odont Rest</v>
      </c>
      <c r="C192" s="131" t="str">
        <f>'PADRÃO CBHPO'!C192</f>
        <v>Prótese parcial removível com grampos bilateral</v>
      </c>
      <c r="D192" s="132">
        <f>'PADRÃO CBHPO'!D192</f>
        <v>2020</v>
      </c>
      <c r="E192" s="132">
        <f>'PADRÃO CBHPO'!E192</f>
        <v>700</v>
      </c>
      <c r="F192" s="133" t="str">
        <f t="shared" si="8"/>
        <v>0</v>
      </c>
      <c r="G192" s="134">
        <f>SUBSTITUTE(F192,".",",")/'PADRÃO CBHPO'!$F$1</f>
        <v>0</v>
      </c>
      <c r="H192" s="135">
        <f>'PADRÃO CBHPO'!G192</f>
        <v>95</v>
      </c>
      <c r="I192" s="136">
        <f t="shared" si="7"/>
        <v>47.5</v>
      </c>
      <c r="J192" s="135" t="str">
        <f>'PADRÃO CBHPO'!I192</f>
        <v>Negoc.</v>
      </c>
      <c r="K192" s="135" t="str">
        <f>'PADRÃO CBHPO'!J192</f>
        <v>N/A</v>
      </c>
      <c r="L192" s="148" t="str">
        <f>'PADRÃO CBHPO'!K192</f>
        <v>Percentual</v>
      </c>
      <c r="M192" s="155">
        <v>0</v>
      </c>
      <c r="N192" s="162">
        <f>'PADRÃO CBHPO'!L192</f>
        <v>775.5</v>
      </c>
      <c r="O192" s="7">
        <v>85400386</v>
      </c>
    </row>
    <row r="193" spans="1:15" x14ac:dyDescent="0.25">
      <c r="A193" s="130">
        <f>'PADRÃO CBHPO'!A193</f>
        <v>0</v>
      </c>
      <c r="B193" s="131" t="str">
        <f>'PADRÃO CBHPO'!B193</f>
        <v>4-Odont Rest</v>
      </c>
      <c r="C193" s="131" t="str">
        <f>'PADRÃO CBHPO'!C193</f>
        <v>Prótese parcial removível provisória em acrílico com ou sem grampos</v>
      </c>
      <c r="D193" s="132">
        <f>'PADRÃO CBHPO'!D193</f>
        <v>2020</v>
      </c>
      <c r="E193" s="132">
        <f>'PADRÃO CBHPO'!E193</f>
        <v>300</v>
      </c>
      <c r="F193" s="133" t="str">
        <f t="shared" si="8"/>
        <v>0</v>
      </c>
      <c r="G193" s="134">
        <f>SUBSTITUTE(F193,".",",")/'PADRÃO CBHPO'!$F$1</f>
        <v>0</v>
      </c>
      <c r="H193" s="135">
        <f>'PADRÃO CBHPO'!G193</f>
        <v>80</v>
      </c>
      <c r="I193" s="136">
        <f t="shared" ref="I193:I255" si="9">H193*SUBSTITUTE($I$1,".",",")</f>
        <v>40</v>
      </c>
      <c r="J193" s="135" t="str">
        <f>'PADRÃO CBHPO'!I193</f>
        <v>Negoc.</v>
      </c>
      <c r="K193" s="135" t="str">
        <f>'PADRÃO CBHPO'!J193</f>
        <v>N/A</v>
      </c>
      <c r="L193" s="148" t="str">
        <f>'PADRÃO CBHPO'!K193</f>
        <v>Percentual</v>
      </c>
      <c r="M193" s="155">
        <v>0</v>
      </c>
      <c r="N193" s="162">
        <f>'PADRÃO CBHPO'!L193</f>
        <v>352</v>
      </c>
      <c r="O193" s="7">
        <v>85400394</v>
      </c>
    </row>
    <row r="194" spans="1:15" x14ac:dyDescent="0.25">
      <c r="A194" s="130">
        <f>'PADRÃO CBHPO'!A194</f>
        <v>0</v>
      </c>
      <c r="B194" s="131" t="str">
        <f>'PADRÃO CBHPO'!B194</f>
        <v>4-Odont Rest</v>
      </c>
      <c r="C194" s="131" t="str">
        <f>'PADRÃO CBHPO'!C194</f>
        <v>Prótese total (por arcada)</v>
      </c>
      <c r="D194" s="132">
        <f>'PADRÃO CBHPO'!D194</f>
        <v>2020</v>
      </c>
      <c r="E194" s="132">
        <f>'PADRÃO CBHPO'!E194</f>
        <v>700</v>
      </c>
      <c r="F194" s="133" t="str">
        <f t="shared" si="8"/>
        <v>0</v>
      </c>
      <c r="G194" s="134">
        <f>SUBSTITUTE(F194,".",",")/'PADRÃO CBHPO'!$F$1</f>
        <v>0</v>
      </c>
      <c r="H194" s="135">
        <f>'PADRÃO CBHPO'!G194</f>
        <v>125</v>
      </c>
      <c r="I194" s="136">
        <f t="shared" si="9"/>
        <v>62.5</v>
      </c>
      <c r="J194" s="135" t="str">
        <f>'PADRÃO CBHPO'!I194</f>
        <v>Negoc.</v>
      </c>
      <c r="K194" s="135" t="str">
        <f>'PADRÃO CBHPO'!J194</f>
        <v>N/A</v>
      </c>
      <c r="L194" s="148" t="str">
        <f>'PADRÃO CBHPO'!K194</f>
        <v>Percentual</v>
      </c>
      <c r="M194" s="155">
        <v>0</v>
      </c>
      <c r="N194" s="162">
        <f>'PADRÃO CBHPO'!L194</f>
        <v>790.5</v>
      </c>
      <c r="O194" s="7">
        <v>85400408</v>
      </c>
    </row>
    <row r="195" spans="1:15" x14ac:dyDescent="0.25">
      <c r="A195" s="130">
        <f>'PADRÃO CBHPO'!A195</f>
        <v>0</v>
      </c>
      <c r="B195" s="131" t="str">
        <f>'PADRÃO CBHPO'!B195</f>
        <v>4-Odont Rest</v>
      </c>
      <c r="C195" s="131" t="str">
        <f>'PADRÃO CBHPO'!C195</f>
        <v>Prótese total imediata (por arcada)</v>
      </c>
      <c r="D195" s="132">
        <f>'PADRÃO CBHPO'!D195</f>
        <v>2020</v>
      </c>
      <c r="E195" s="132">
        <f>'PADRÃO CBHPO'!E195</f>
        <v>700</v>
      </c>
      <c r="F195" s="133" t="str">
        <f t="shared" si="8"/>
        <v>0</v>
      </c>
      <c r="G195" s="134">
        <f>SUBSTITUTE(F195,".",",")/'PADRÃO CBHPO'!$F$1</f>
        <v>0</v>
      </c>
      <c r="H195" s="135">
        <f>'PADRÃO CBHPO'!G195</f>
        <v>125</v>
      </c>
      <c r="I195" s="136">
        <f t="shared" si="9"/>
        <v>62.5</v>
      </c>
      <c r="J195" s="135" t="str">
        <f>'PADRÃO CBHPO'!I195</f>
        <v>Negoc.</v>
      </c>
      <c r="K195" s="135" t="str">
        <f>'PADRÃO CBHPO'!J195</f>
        <v>N/A</v>
      </c>
      <c r="L195" s="148" t="str">
        <f>'PADRÃO CBHPO'!K195</f>
        <v>Percentual</v>
      </c>
      <c r="M195" s="155">
        <v>0</v>
      </c>
      <c r="N195" s="162">
        <f>'PADRÃO CBHPO'!L195</f>
        <v>790.5</v>
      </c>
      <c r="O195" s="7">
        <v>85400416</v>
      </c>
    </row>
    <row r="196" spans="1:15" x14ac:dyDescent="0.25">
      <c r="A196" s="130">
        <f>'PADRÃO CBHPO'!A196</f>
        <v>0</v>
      </c>
      <c r="B196" s="131" t="str">
        <f>'PADRÃO CBHPO'!B196</f>
        <v>4-Odont Rest</v>
      </c>
      <c r="C196" s="131" t="str">
        <f>'PADRÃO CBHPO'!C196</f>
        <v>Protocolo Branemarck em carga imediata para cinco implantes (parte protética)</v>
      </c>
      <c r="D196" s="132">
        <f>'PADRÃO CBHPO'!D196</f>
        <v>2020</v>
      </c>
      <c r="E196" s="132">
        <f>'PADRÃO CBHPO'!E196</f>
        <v>900</v>
      </c>
      <c r="F196" s="133" t="str">
        <f t="shared" si="8"/>
        <v>0</v>
      </c>
      <c r="G196" s="134">
        <f>SUBSTITUTE(F196,".",",")/'PADRÃO CBHPO'!$F$1</f>
        <v>0</v>
      </c>
      <c r="H196" s="135">
        <f>'PADRÃO CBHPO'!G196</f>
        <v>251</v>
      </c>
      <c r="I196" s="136">
        <f t="shared" si="9"/>
        <v>125.5</v>
      </c>
      <c r="J196" s="135" t="str">
        <f>'PADRÃO CBHPO'!I196</f>
        <v>Negoc.</v>
      </c>
      <c r="K196" s="135" t="str">
        <f>'PADRÃO CBHPO'!J196</f>
        <v>Negoc.</v>
      </c>
      <c r="L196" s="148" t="str">
        <f>'PADRÃO CBHPO'!K196</f>
        <v>Percentual</v>
      </c>
      <c r="M196" s="155">
        <v>0</v>
      </c>
      <c r="N196" s="162">
        <f>'PADRÃO CBHPO'!L196</f>
        <v>1061.5</v>
      </c>
      <c r="O196" s="7">
        <v>85500151</v>
      </c>
    </row>
    <row r="197" spans="1:15" x14ac:dyDescent="0.25">
      <c r="A197" s="130">
        <f>'PADRÃO CBHPO'!A197</f>
        <v>0</v>
      </c>
      <c r="B197" s="131" t="str">
        <f>'PADRÃO CBHPO'!B197</f>
        <v>4-Odont Rest</v>
      </c>
      <c r="C197" s="131" t="str">
        <f>'PADRÃO CBHPO'!C197</f>
        <v>Protocolo Branemarck em carga imediata para quatro implantes (parte protética)</v>
      </c>
      <c r="D197" s="132">
        <f>'PADRÃO CBHPO'!D197</f>
        <v>2020</v>
      </c>
      <c r="E197" s="132">
        <f>'PADRÃO CBHPO'!E197</f>
        <v>900</v>
      </c>
      <c r="F197" s="133" t="str">
        <f t="shared" si="8"/>
        <v>0</v>
      </c>
      <c r="G197" s="134">
        <f>SUBSTITUTE(F197,".",",")/'PADRÃO CBHPO'!$F$1</f>
        <v>0</v>
      </c>
      <c r="H197" s="135">
        <f>'PADRÃO CBHPO'!G197</f>
        <v>238</v>
      </c>
      <c r="I197" s="136">
        <f t="shared" si="9"/>
        <v>119</v>
      </c>
      <c r="J197" s="135" t="str">
        <f>'PADRÃO CBHPO'!I197</f>
        <v>Negoc.</v>
      </c>
      <c r="K197" s="135" t="str">
        <f>'PADRÃO CBHPO'!J197</f>
        <v>Negoc.</v>
      </c>
      <c r="L197" s="148" t="str">
        <f>'PADRÃO CBHPO'!K197</f>
        <v>Percentual</v>
      </c>
      <c r="M197" s="155">
        <v>0</v>
      </c>
      <c r="N197" s="162">
        <f>'PADRÃO CBHPO'!L197</f>
        <v>1055</v>
      </c>
      <c r="O197" s="7">
        <v>85500143</v>
      </c>
    </row>
    <row r="198" spans="1:15" x14ac:dyDescent="0.25">
      <c r="A198" s="130">
        <f>'PADRÃO CBHPO'!A198</f>
        <v>0</v>
      </c>
      <c r="B198" s="131" t="str">
        <f>'PADRÃO CBHPO'!B198</f>
        <v>4-Odont Rest</v>
      </c>
      <c r="C198" s="131" t="str">
        <f>'PADRÃO CBHPO'!C198</f>
        <v xml:space="preserve">Protocolo Branemarck para cinco implantes </v>
      </c>
      <c r="D198" s="132">
        <f>'PADRÃO CBHPO'!D198</f>
        <v>2020</v>
      </c>
      <c r="E198" s="132">
        <f>'PADRÃO CBHPO'!E198</f>
        <v>1200</v>
      </c>
      <c r="F198" s="133" t="str">
        <f t="shared" si="8"/>
        <v>0</v>
      </c>
      <c r="G198" s="134">
        <f>SUBSTITUTE(F198,".",",")/'PADRÃO CBHPO'!$F$1</f>
        <v>0</v>
      </c>
      <c r="H198" s="135">
        <f>'PADRÃO CBHPO'!G198</f>
        <v>250</v>
      </c>
      <c r="I198" s="136">
        <f t="shared" si="9"/>
        <v>125</v>
      </c>
      <c r="J198" s="135" t="str">
        <f>'PADRÃO CBHPO'!I198</f>
        <v>Negoc.</v>
      </c>
      <c r="K198" s="135" t="str">
        <f>'PADRÃO CBHPO'!J198</f>
        <v>Negoc.</v>
      </c>
      <c r="L198" s="148" t="str">
        <f>'PADRÃO CBHPO'!K198</f>
        <v>Percentual</v>
      </c>
      <c r="M198" s="155">
        <v>0</v>
      </c>
      <c r="N198" s="162">
        <f>'PADRÃO CBHPO'!L198</f>
        <v>1373</v>
      </c>
      <c r="O198" s="7">
        <v>85500178</v>
      </c>
    </row>
    <row r="199" spans="1:15" x14ac:dyDescent="0.25">
      <c r="A199" s="130">
        <f>'PADRÃO CBHPO'!A199</f>
        <v>0</v>
      </c>
      <c r="B199" s="131" t="str">
        <f>'PADRÃO CBHPO'!B199</f>
        <v>4-Odont Rest</v>
      </c>
      <c r="C199" s="131" t="str">
        <f>'PADRÃO CBHPO'!C199</f>
        <v>Protocolo Branemarck para quatro implantes</v>
      </c>
      <c r="D199" s="132">
        <f>'PADRÃO CBHPO'!D199</f>
        <v>2020</v>
      </c>
      <c r="E199" s="132">
        <f>'PADRÃO CBHPO'!E199</f>
        <v>1200</v>
      </c>
      <c r="F199" s="133" t="str">
        <f t="shared" si="8"/>
        <v>0</v>
      </c>
      <c r="G199" s="134">
        <f>SUBSTITUTE(F199,".",",")/'PADRÃO CBHPO'!$F$1</f>
        <v>0</v>
      </c>
      <c r="H199" s="135">
        <f>'PADRÃO CBHPO'!G199</f>
        <v>240</v>
      </c>
      <c r="I199" s="136">
        <f t="shared" si="9"/>
        <v>120</v>
      </c>
      <c r="J199" s="135" t="str">
        <f>'PADRÃO CBHPO'!I199</f>
        <v>Negoc.</v>
      </c>
      <c r="K199" s="135" t="str">
        <f>'PADRÃO CBHPO'!J199</f>
        <v>Negoc.</v>
      </c>
      <c r="L199" s="148" t="str">
        <f>'PADRÃO CBHPO'!K199</f>
        <v>Percentual</v>
      </c>
      <c r="M199" s="155">
        <v>0</v>
      </c>
      <c r="N199" s="162">
        <f>'PADRÃO CBHPO'!L199</f>
        <v>1368</v>
      </c>
      <c r="O199" s="7">
        <v>85500160</v>
      </c>
    </row>
    <row r="200" spans="1:15" x14ac:dyDescent="0.25">
      <c r="A200" s="130">
        <f>'PADRÃO CBHPO'!A200</f>
        <v>0</v>
      </c>
      <c r="B200" s="131" t="str">
        <f>'PADRÃO CBHPO'!B200</f>
        <v>4-Odont Rest</v>
      </c>
      <c r="C200" s="131" t="str">
        <f>'PADRÃO CBHPO'!C200</f>
        <v>Pulpectomia - independentemente da seqüência do tratamento</v>
      </c>
      <c r="D200" s="132">
        <f>'PADRÃO CBHPO'!D200</f>
        <v>2020</v>
      </c>
      <c r="E200" s="132">
        <f>'PADRÃO CBHPO'!E200</f>
        <v>100</v>
      </c>
      <c r="F200" s="133" t="str">
        <f t="shared" si="8"/>
        <v>0</v>
      </c>
      <c r="G200" s="134">
        <f>SUBSTITUTE(F200,".",",")/'PADRÃO CBHPO'!$F$1</f>
        <v>0</v>
      </c>
      <c r="H200" s="135">
        <f>'PADRÃO CBHPO'!G200</f>
        <v>25</v>
      </c>
      <c r="I200" s="136">
        <f t="shared" si="9"/>
        <v>12.5</v>
      </c>
      <c r="J200" s="135" t="str">
        <f>'PADRÃO CBHPO'!I200</f>
        <v>N/A</v>
      </c>
      <c r="K200" s="135" t="str">
        <f>'PADRÃO CBHPO'!J200</f>
        <v>N/A</v>
      </c>
      <c r="L200" s="148" t="str">
        <f>'PADRÃO CBHPO'!K200</f>
        <v>Percentual</v>
      </c>
      <c r="M200" s="155">
        <v>0</v>
      </c>
      <c r="N200" s="162">
        <f>'PADRÃO CBHPO'!L200</f>
        <v>116.5</v>
      </c>
      <c r="O200" s="7">
        <v>85200034</v>
      </c>
    </row>
    <row r="201" spans="1:15" x14ac:dyDescent="0.25">
      <c r="A201" s="130">
        <f>'PADRÃO CBHPO'!A201</f>
        <v>0</v>
      </c>
      <c r="B201" s="131" t="str">
        <f>'PADRÃO CBHPO'!B201</f>
        <v>4-Odont Rest</v>
      </c>
      <c r="C201" s="131" t="str">
        <f>'PADRÃO CBHPO'!C201</f>
        <v>Pulpotomia - independentemente da seqüência do tratamento</v>
      </c>
      <c r="D201" s="132">
        <f>'PADRÃO CBHPO'!D201</f>
        <v>2020</v>
      </c>
      <c r="E201" s="132">
        <f>'PADRÃO CBHPO'!E201</f>
        <v>100</v>
      </c>
      <c r="F201" s="133" t="str">
        <f t="shared" si="8"/>
        <v>0</v>
      </c>
      <c r="G201" s="134">
        <f>SUBSTITUTE(F201,".",",")/'PADRÃO CBHPO'!$F$1</f>
        <v>0</v>
      </c>
      <c r="H201" s="135">
        <f>'PADRÃO CBHPO'!G201</f>
        <v>25</v>
      </c>
      <c r="I201" s="136">
        <f t="shared" si="9"/>
        <v>12.5</v>
      </c>
      <c r="J201" s="135" t="str">
        <f>'PADRÃO CBHPO'!I201</f>
        <v>N/A</v>
      </c>
      <c r="K201" s="135" t="str">
        <f>'PADRÃO CBHPO'!J201</f>
        <v>N/A</v>
      </c>
      <c r="L201" s="148" t="str">
        <f>'PADRÃO CBHPO'!K201</f>
        <v>Percentual</v>
      </c>
      <c r="M201" s="155">
        <v>0</v>
      </c>
      <c r="N201" s="162">
        <f>'PADRÃO CBHPO'!L201</f>
        <v>116.5</v>
      </c>
      <c r="O201" s="7">
        <v>85200042</v>
      </c>
    </row>
    <row r="202" spans="1:15" x14ac:dyDescent="0.25">
      <c r="A202" s="130">
        <f>'PADRÃO CBHPO'!A202</f>
        <v>0</v>
      </c>
      <c r="B202" s="131" t="str">
        <f>'PADRÃO CBHPO'!B202</f>
        <v>4-Odont Rest</v>
      </c>
      <c r="C202" s="131" t="str">
        <f>'PADRÃO CBHPO'!C202</f>
        <v>Raspagem sub-gengival para tratamento não cirúrgico da periodontite grave de alto risco - por segmento</v>
      </c>
      <c r="D202" s="132">
        <f>'PADRÃO CBHPO'!D202</f>
        <v>2020</v>
      </c>
      <c r="E202" s="132">
        <f>'PADRÃO CBHPO'!E202</f>
        <v>190</v>
      </c>
      <c r="F202" s="133" t="str">
        <f t="shared" si="8"/>
        <v>0</v>
      </c>
      <c r="G202" s="134">
        <f>SUBSTITUTE(F202,".",",")/'PADRÃO CBHPO'!$F$1</f>
        <v>0</v>
      </c>
      <c r="H202" s="135">
        <f>'PADRÃO CBHPO'!G202</f>
        <v>30</v>
      </c>
      <c r="I202" s="136">
        <f t="shared" si="9"/>
        <v>15</v>
      </c>
      <c r="J202" s="135" t="str">
        <f>'PADRÃO CBHPO'!I202</f>
        <v>N/A</v>
      </c>
      <c r="K202" s="135" t="str">
        <f>'PADRÃO CBHPO'!J202</f>
        <v>N/A</v>
      </c>
      <c r="L202" s="148" t="str">
        <f>'PADRÃO CBHPO'!K202</f>
        <v>Percentual</v>
      </c>
      <c r="M202" s="155">
        <v>0</v>
      </c>
      <c r="N202" s="162">
        <f>'PADRÃO CBHPO'!L202</f>
        <v>212.6</v>
      </c>
      <c r="O202" s="7">
        <v>85300039</v>
      </c>
    </row>
    <row r="203" spans="1:15" x14ac:dyDescent="0.25">
      <c r="A203" s="130">
        <f>'PADRÃO CBHPO'!A203</f>
        <v>0</v>
      </c>
      <c r="B203" s="131" t="str">
        <f>'PADRÃO CBHPO'!B203</f>
        <v>4-Odont Rest</v>
      </c>
      <c r="C203" s="131" t="str">
        <f>'PADRÃO CBHPO'!C203</f>
        <v>Raspagem sub-gengival para tratamento não cirúrgico da periodontite leve de baixo risco - por segmento</v>
      </c>
      <c r="D203" s="132">
        <f>'PADRÃO CBHPO'!D203</f>
        <v>2020</v>
      </c>
      <c r="E203" s="132">
        <f>'PADRÃO CBHPO'!E203</f>
        <v>100</v>
      </c>
      <c r="F203" s="133" t="str">
        <f t="shared" si="8"/>
        <v>0</v>
      </c>
      <c r="G203" s="134">
        <f>SUBSTITUTE(F203,".",",")/'PADRÃO CBHPO'!$F$1</f>
        <v>0</v>
      </c>
      <c r="H203" s="135">
        <f>'PADRÃO CBHPO'!G203</f>
        <v>25</v>
      </c>
      <c r="I203" s="136">
        <f t="shared" si="9"/>
        <v>12.5</v>
      </c>
      <c r="J203" s="135" t="str">
        <f>'PADRÃO CBHPO'!I203</f>
        <v>N/A</v>
      </c>
      <c r="K203" s="135" t="str">
        <f>'PADRÃO CBHPO'!J203</f>
        <v>N/A</v>
      </c>
      <c r="L203" s="148" t="str">
        <f>'PADRÃO CBHPO'!K203</f>
        <v>Percentual</v>
      </c>
      <c r="M203" s="155">
        <v>0</v>
      </c>
      <c r="N203" s="162">
        <f>'PADRÃO CBHPO'!L203</f>
        <v>116.5</v>
      </c>
      <c r="O203" s="7">
        <v>85300039</v>
      </c>
    </row>
    <row r="204" spans="1:15" x14ac:dyDescent="0.25">
      <c r="A204" s="130">
        <f>'PADRÃO CBHPO'!A204</f>
        <v>0</v>
      </c>
      <c r="B204" s="131" t="str">
        <f>'PADRÃO CBHPO'!B204</f>
        <v>4-Odont Rest</v>
      </c>
      <c r="C204" s="131" t="str">
        <f>'PADRÃO CBHPO'!C204</f>
        <v>Raspagem sub-gengival para tratamento não cirúrgico da periodontite moderada de médio risco - por segmento</v>
      </c>
      <c r="D204" s="132">
        <f>'PADRÃO CBHPO'!D204</f>
        <v>2020</v>
      </c>
      <c r="E204" s="132">
        <f>'PADRÃO CBHPO'!E204</f>
        <v>130</v>
      </c>
      <c r="F204" s="133" t="str">
        <f t="shared" si="8"/>
        <v>0</v>
      </c>
      <c r="G204" s="134">
        <f>SUBSTITUTE(F204,".",",")/'PADRÃO CBHPO'!$F$1</f>
        <v>0</v>
      </c>
      <c r="H204" s="135">
        <f>'PADRÃO CBHPO'!G204</f>
        <v>25</v>
      </c>
      <c r="I204" s="136">
        <f t="shared" si="9"/>
        <v>12.5</v>
      </c>
      <c r="J204" s="135" t="str">
        <f>'PADRÃO CBHPO'!I204</f>
        <v>N/A</v>
      </c>
      <c r="K204" s="135" t="str">
        <f>'PADRÃO CBHPO'!J204</f>
        <v>N/A</v>
      </c>
      <c r="L204" s="148" t="str">
        <f>'PADRÃO CBHPO'!K204</f>
        <v>Percentual</v>
      </c>
      <c r="M204" s="155">
        <v>0</v>
      </c>
      <c r="N204" s="162">
        <f>'PADRÃO CBHPO'!L204</f>
        <v>147.70000000000002</v>
      </c>
      <c r="O204" s="7">
        <v>85300039</v>
      </c>
    </row>
    <row r="205" spans="1:15" x14ac:dyDescent="0.25">
      <c r="A205" s="130">
        <f>'PADRÃO CBHPO'!A205</f>
        <v>0</v>
      </c>
      <c r="B205" s="131" t="str">
        <f>'PADRÃO CBHPO'!B205</f>
        <v>4-Odont Rest</v>
      </c>
      <c r="C205" s="131" t="str">
        <f>'PADRÃO CBHPO'!C205</f>
        <v>Raspagem supra-gengival para tratamento da gengivite - por arcada</v>
      </c>
      <c r="D205" s="132">
        <f>'PADRÃO CBHPO'!D205</f>
        <v>2020</v>
      </c>
      <c r="E205" s="132">
        <f>'PADRÃO CBHPO'!E205</f>
        <v>130</v>
      </c>
      <c r="F205" s="133" t="str">
        <f t="shared" si="8"/>
        <v>0</v>
      </c>
      <c r="G205" s="134">
        <f>SUBSTITUTE(F205,".",",")/'PADRÃO CBHPO'!$F$1</f>
        <v>0</v>
      </c>
      <c r="H205" s="135">
        <f>'PADRÃO CBHPO'!G205</f>
        <v>25</v>
      </c>
      <c r="I205" s="136">
        <f t="shared" si="9"/>
        <v>12.5</v>
      </c>
      <c r="J205" s="135" t="str">
        <f>'PADRÃO CBHPO'!I205</f>
        <v>N/A</v>
      </c>
      <c r="K205" s="135" t="str">
        <f>'PADRÃO CBHPO'!J205</f>
        <v>N/A</v>
      </c>
      <c r="L205" s="148" t="str">
        <f>'PADRÃO CBHPO'!K205</f>
        <v>Percentual</v>
      </c>
      <c r="M205" s="155">
        <v>0</v>
      </c>
      <c r="N205" s="162">
        <f>'PADRÃO CBHPO'!L205</f>
        <v>147.70000000000002</v>
      </c>
      <c r="O205" s="7">
        <v>85300047</v>
      </c>
    </row>
    <row r="206" spans="1:15" x14ac:dyDescent="0.25">
      <c r="A206" s="130">
        <f>'PADRÃO CBHPO'!A206</f>
        <v>0</v>
      </c>
      <c r="B206" s="131" t="str">
        <f>'PADRÃO CBHPO'!B206</f>
        <v>4-Odont Rest</v>
      </c>
      <c r="C206" s="131" t="str">
        <f>'PADRÃO CBHPO'!C206</f>
        <v xml:space="preserve">Recimentação de trabalhos protéticos </v>
      </c>
      <c r="D206" s="132">
        <f>'PADRÃO CBHPO'!D206</f>
        <v>2020</v>
      </c>
      <c r="E206" s="132">
        <f>'PADRÃO CBHPO'!E206</f>
        <v>100</v>
      </c>
      <c r="F206" s="133" t="str">
        <f t="shared" ref="F206:F250" si="10">SUBSTITUTE(IF(M206&lt;&gt;0,(M206 - I206 - IF(L206&lt;&gt;"Percentual",(E206*L206/100)))/E206,0),".",",")</f>
        <v>0</v>
      </c>
      <c r="G206" s="134">
        <f>SUBSTITUTE(F206,".",",")/'PADRÃO CBHPO'!$F$1</f>
        <v>0</v>
      </c>
      <c r="H206" s="135">
        <f>'PADRÃO CBHPO'!G206</f>
        <v>15</v>
      </c>
      <c r="I206" s="136">
        <f t="shared" si="9"/>
        <v>7.5</v>
      </c>
      <c r="J206" s="135" t="str">
        <f>'PADRÃO CBHPO'!I206</f>
        <v>N/A</v>
      </c>
      <c r="K206" s="135" t="str">
        <f>'PADRÃO CBHPO'!J206</f>
        <v>N/A</v>
      </c>
      <c r="L206" s="148" t="str">
        <f>'PADRÃO CBHPO'!K206</f>
        <v>Percentual</v>
      </c>
      <c r="M206" s="155">
        <v>0</v>
      </c>
      <c r="N206" s="162">
        <f>'PADRÃO CBHPO'!L206</f>
        <v>111.5</v>
      </c>
      <c r="O206" s="7">
        <v>85400467</v>
      </c>
    </row>
    <row r="207" spans="1:15" x14ac:dyDescent="0.25">
      <c r="A207" s="130">
        <f>'PADRÃO CBHPO'!A207</f>
        <v>0</v>
      </c>
      <c r="B207" s="131" t="str">
        <f>'PADRÃO CBHPO'!B207</f>
        <v>4-Odont Rest</v>
      </c>
      <c r="C207" s="131" t="str">
        <f>'PADRÃO CBHPO'!C207</f>
        <v>Redução de luxação da ATM com bloqueio intermaxilar</v>
      </c>
      <c r="D207" s="132">
        <f>'PADRÃO CBHPO'!D207</f>
        <v>2020</v>
      </c>
      <c r="E207" s="132">
        <f>'PADRÃO CBHPO'!E207</f>
        <v>100</v>
      </c>
      <c r="F207" s="133" t="str">
        <f t="shared" si="10"/>
        <v>0</v>
      </c>
      <c r="G207" s="134">
        <f>SUBSTITUTE(F207,".",",")/'PADRÃO CBHPO'!$F$1</f>
        <v>0</v>
      </c>
      <c r="H207" s="135">
        <f>'PADRÃO CBHPO'!G207</f>
        <v>45</v>
      </c>
      <c r="I207" s="136">
        <f t="shared" si="9"/>
        <v>22.5</v>
      </c>
      <c r="J207" s="135" t="str">
        <f>'PADRÃO CBHPO'!I207</f>
        <v>N/A</v>
      </c>
      <c r="K207" s="135" t="str">
        <f>'PADRÃO CBHPO'!J207</f>
        <v>N/A</v>
      </c>
      <c r="L207" s="148" t="str">
        <f>'PADRÃO CBHPO'!K207</f>
        <v>Percentual</v>
      </c>
      <c r="M207" s="155">
        <v>0</v>
      </c>
      <c r="N207" s="162">
        <f>'PADRÃO CBHPO'!L207</f>
        <v>126.5</v>
      </c>
      <c r="O207" s="168"/>
    </row>
    <row r="208" spans="1:15" x14ac:dyDescent="0.25">
      <c r="A208" s="130">
        <f>'PADRÃO CBHPO'!A208</f>
        <v>0</v>
      </c>
      <c r="B208" s="131" t="str">
        <f>'PADRÃO CBHPO'!B208</f>
        <v>4-Odont Rest</v>
      </c>
      <c r="C208" s="131" t="str">
        <f>'PADRÃO CBHPO'!C208</f>
        <v>Redução simples de luxação da ATM</v>
      </c>
      <c r="D208" s="132">
        <f>'PADRÃO CBHPO'!D208</f>
        <v>2020</v>
      </c>
      <c r="E208" s="132">
        <f>'PADRÃO CBHPO'!E208</f>
        <v>100</v>
      </c>
      <c r="F208" s="133" t="str">
        <f t="shared" si="10"/>
        <v>0</v>
      </c>
      <c r="G208" s="134">
        <f>SUBSTITUTE(F208,".",",")/'PADRÃO CBHPO'!$F$1</f>
        <v>0</v>
      </c>
      <c r="H208" s="135">
        <f>'PADRÃO CBHPO'!G208</f>
        <v>10</v>
      </c>
      <c r="I208" s="136">
        <f t="shared" si="9"/>
        <v>5</v>
      </c>
      <c r="J208" s="135" t="str">
        <f>'PADRÃO CBHPO'!I208</f>
        <v>N/A</v>
      </c>
      <c r="K208" s="135" t="str">
        <f>'PADRÃO CBHPO'!J208</f>
        <v>N/A</v>
      </c>
      <c r="L208" s="148" t="str">
        <f>'PADRÃO CBHPO'!K208</f>
        <v>Percentual</v>
      </c>
      <c r="M208" s="155">
        <v>0</v>
      </c>
      <c r="N208" s="162">
        <f>'PADRÃO CBHPO'!L208</f>
        <v>109</v>
      </c>
      <c r="O208" s="7">
        <v>82001197</v>
      </c>
    </row>
    <row r="209" spans="1:15" x14ac:dyDescent="0.25">
      <c r="A209" s="130">
        <f>'PADRÃO CBHPO'!A209</f>
        <v>0</v>
      </c>
      <c r="B209" s="131" t="str">
        <f>'PADRÃO CBHPO'!B209</f>
        <v>4-Odont Rest</v>
      </c>
      <c r="C209" s="131" t="str">
        <f>'PADRÃO CBHPO'!C209</f>
        <v>Reembasamento de coroa provisória</v>
      </c>
      <c r="D209" s="132">
        <f>'PADRÃO CBHPO'!D209</f>
        <v>2020</v>
      </c>
      <c r="E209" s="132">
        <f>'PADRÃO CBHPO'!E209</f>
        <v>100</v>
      </c>
      <c r="F209" s="133" t="str">
        <f t="shared" si="10"/>
        <v>0</v>
      </c>
      <c r="G209" s="134">
        <f>SUBSTITUTE(F209,".",",")/'PADRÃO CBHPO'!$F$1</f>
        <v>0</v>
      </c>
      <c r="H209" s="135">
        <f>'PADRÃO CBHPO'!G209</f>
        <v>15</v>
      </c>
      <c r="I209" s="136">
        <f t="shared" si="9"/>
        <v>7.5</v>
      </c>
      <c r="J209" s="135" t="str">
        <f>'PADRÃO CBHPO'!I209</f>
        <v>N/A</v>
      </c>
      <c r="K209" s="135" t="str">
        <f>'PADRÃO CBHPO'!J209</f>
        <v>N/A</v>
      </c>
      <c r="L209" s="148" t="str">
        <f>'PADRÃO CBHPO'!K209</f>
        <v>Percentual</v>
      </c>
      <c r="M209" s="155">
        <v>0</v>
      </c>
      <c r="N209" s="162">
        <f>'PADRÃO CBHPO'!L209</f>
        <v>111.5</v>
      </c>
      <c r="O209" s="7">
        <v>85400475</v>
      </c>
    </row>
    <row r="210" spans="1:15" x14ac:dyDescent="0.25">
      <c r="A210" s="130">
        <f>'PADRÃO CBHPO'!A210</f>
        <v>0</v>
      </c>
      <c r="B210" s="131" t="str">
        <f>'PADRÃO CBHPO'!B210</f>
        <v>4-Odont Rest</v>
      </c>
      <c r="C210" s="131" t="str">
        <f>'PADRÃO CBHPO'!C210</f>
        <v>Reembasamento de prótese total ou parcial (imediato)</v>
      </c>
      <c r="D210" s="132">
        <f>'PADRÃO CBHPO'!D210</f>
        <v>2020</v>
      </c>
      <c r="E210" s="132">
        <f>'PADRÃO CBHPO'!E210</f>
        <v>150</v>
      </c>
      <c r="F210" s="133" t="str">
        <f t="shared" si="10"/>
        <v>0</v>
      </c>
      <c r="G210" s="134">
        <f>SUBSTITUTE(F210,".",",")/'PADRÃO CBHPO'!$F$1</f>
        <v>0</v>
      </c>
      <c r="H210" s="135">
        <f>'PADRÃO CBHPO'!G210</f>
        <v>20</v>
      </c>
      <c r="I210" s="136">
        <f t="shared" si="9"/>
        <v>10</v>
      </c>
      <c r="J210" s="135" t="str">
        <f>'PADRÃO CBHPO'!I210</f>
        <v>N/A</v>
      </c>
      <c r="K210" s="135" t="str">
        <f>'PADRÃO CBHPO'!J210</f>
        <v>N/A</v>
      </c>
      <c r="L210" s="148" t="str">
        <f>'PADRÃO CBHPO'!K210</f>
        <v>Percentual</v>
      </c>
      <c r="M210" s="155">
        <v>0</v>
      </c>
      <c r="N210" s="162">
        <f>'PADRÃO CBHPO'!L210</f>
        <v>166</v>
      </c>
      <c r="O210" s="7">
        <v>85400483</v>
      </c>
    </row>
    <row r="211" spans="1:15" x14ac:dyDescent="0.25">
      <c r="A211" s="130">
        <f>'PADRÃO CBHPO'!A211</f>
        <v>0</v>
      </c>
      <c r="B211" s="131" t="str">
        <f>'PADRÃO CBHPO'!B211</f>
        <v>4-Odont Rest</v>
      </c>
      <c r="C211" s="131" t="str">
        <f>'PADRÃO CBHPO'!C211</f>
        <v>Reembasamento de prótese total ou parcial (mediato)</v>
      </c>
      <c r="D211" s="132">
        <f>'PADRÃO CBHPO'!D211</f>
        <v>2020</v>
      </c>
      <c r="E211" s="132">
        <f>'PADRÃO CBHPO'!E211</f>
        <v>300</v>
      </c>
      <c r="F211" s="133" t="str">
        <f t="shared" si="10"/>
        <v>0</v>
      </c>
      <c r="G211" s="134">
        <f>SUBSTITUTE(F211,".",",")/'PADRÃO CBHPO'!$F$1</f>
        <v>0</v>
      </c>
      <c r="H211" s="135">
        <f>'PADRÃO CBHPO'!G211</f>
        <v>40</v>
      </c>
      <c r="I211" s="136">
        <f t="shared" si="9"/>
        <v>20</v>
      </c>
      <c r="J211" s="135" t="str">
        <f>'PADRÃO CBHPO'!I211</f>
        <v>Negoc.</v>
      </c>
      <c r="K211" s="135" t="str">
        <f>'PADRÃO CBHPO'!J211</f>
        <v>N/A</v>
      </c>
      <c r="L211" s="148" t="str">
        <f>'PADRÃO CBHPO'!K211</f>
        <v>Percentual</v>
      </c>
      <c r="M211" s="155">
        <v>0</v>
      </c>
      <c r="N211" s="162">
        <f>'PADRÃO CBHPO'!L211</f>
        <v>332</v>
      </c>
      <c r="O211" s="7">
        <v>85400491</v>
      </c>
    </row>
    <row r="212" spans="1:15" x14ac:dyDescent="0.25">
      <c r="A212" s="130">
        <f>'PADRÃO CBHPO'!A212</f>
        <v>0</v>
      </c>
      <c r="B212" s="131" t="str">
        <f>'PADRÃO CBHPO'!B212</f>
        <v>4-Odont Rest</v>
      </c>
      <c r="C212" s="131" t="str">
        <f>'PADRÃO CBHPO'!C212</f>
        <v>Remoção de Corpo Estranho Intracanal (por conduto)</v>
      </c>
      <c r="D212" s="132">
        <f>'PADRÃO CBHPO'!D212</f>
        <v>2020</v>
      </c>
      <c r="E212" s="132">
        <f>'PADRÃO CBHPO'!E212</f>
        <v>200</v>
      </c>
      <c r="F212" s="133" t="str">
        <f t="shared" si="10"/>
        <v>0</v>
      </c>
      <c r="G212" s="134">
        <f>SUBSTITUTE(F212,".",",")/'PADRÃO CBHPO'!$F$1</f>
        <v>0</v>
      </c>
      <c r="H212" s="135">
        <f>'PADRÃO CBHPO'!G212</f>
        <v>35</v>
      </c>
      <c r="I212" s="136">
        <f t="shared" si="9"/>
        <v>17.5</v>
      </c>
      <c r="J212" s="135" t="str">
        <f>'PADRÃO CBHPO'!I212</f>
        <v>N/A</v>
      </c>
      <c r="K212" s="135" t="str">
        <f>'PADRÃO CBHPO'!J212</f>
        <v>N/A</v>
      </c>
      <c r="L212" s="148" t="str">
        <f>'PADRÃO CBHPO'!K212</f>
        <v>Percentual</v>
      </c>
      <c r="M212" s="155">
        <v>0</v>
      </c>
      <c r="N212" s="162">
        <f>'PADRÃO CBHPO'!L212</f>
        <v>225.5</v>
      </c>
      <c r="O212" s="7">
        <v>85200050</v>
      </c>
    </row>
    <row r="213" spans="1:15" x14ac:dyDescent="0.25">
      <c r="A213" s="130">
        <f>'PADRÃO CBHPO'!A213</f>
        <v>0</v>
      </c>
      <c r="B213" s="131" t="str">
        <f>'PADRÃO CBHPO'!B213</f>
        <v>4-Odont Rest</v>
      </c>
      <c r="C213" s="131" t="str">
        <f>'PADRÃO CBHPO'!C213</f>
        <v>Remoção de Fatores de Retenção</v>
      </c>
      <c r="D213" s="132">
        <f>'PADRÃO CBHPO'!D213</f>
        <v>2020</v>
      </c>
      <c r="E213" s="132">
        <f>'PADRÃO CBHPO'!E213</f>
        <v>100</v>
      </c>
      <c r="F213" s="133" t="str">
        <f t="shared" si="10"/>
        <v>0</v>
      </c>
      <c r="G213" s="134">
        <f>SUBSTITUTE(F213,".",",")/'PADRÃO CBHPO'!$F$1</f>
        <v>0</v>
      </c>
      <c r="H213" s="135">
        <f>'PADRÃO CBHPO'!G213</f>
        <v>15</v>
      </c>
      <c r="I213" s="136">
        <f t="shared" si="9"/>
        <v>7.5</v>
      </c>
      <c r="J213" s="135" t="str">
        <f>'PADRÃO CBHPO'!I213</f>
        <v>N/A</v>
      </c>
      <c r="K213" s="135" t="str">
        <f>'PADRÃO CBHPO'!J213</f>
        <v>N/A</v>
      </c>
      <c r="L213" s="148" t="str">
        <f>'PADRÃO CBHPO'!K213</f>
        <v>Percentual</v>
      </c>
      <c r="M213" s="155">
        <v>0</v>
      </c>
      <c r="N213" s="162">
        <f>'PADRÃO CBHPO'!L213</f>
        <v>111.5</v>
      </c>
      <c r="O213" s="7">
        <v>85300055</v>
      </c>
    </row>
    <row r="214" spans="1:15" x14ac:dyDescent="0.25">
      <c r="A214" s="130">
        <f>'PADRÃO CBHPO'!A214</f>
        <v>0</v>
      </c>
      <c r="B214" s="131" t="str">
        <f>'PADRÃO CBHPO'!B214</f>
        <v>4-Odont Rest</v>
      </c>
      <c r="C214" s="131" t="str">
        <f>'PADRÃO CBHPO'!C214</f>
        <v>Remoção de Material Obturador Intracanal para Retratamento Endodontico</v>
      </c>
      <c r="D214" s="132">
        <f>'PADRÃO CBHPO'!D214</f>
        <v>2020</v>
      </c>
      <c r="E214" s="132">
        <f>'PADRÃO CBHPO'!E214</f>
        <v>200</v>
      </c>
      <c r="F214" s="133" t="str">
        <f t="shared" si="10"/>
        <v>0</v>
      </c>
      <c r="G214" s="134">
        <f>SUBSTITUTE(F214,".",",")/'PADRÃO CBHPO'!$F$1</f>
        <v>0</v>
      </c>
      <c r="H214" s="135">
        <f>'PADRÃO CBHPO'!G214</f>
        <v>35</v>
      </c>
      <c r="I214" s="136">
        <f t="shared" si="9"/>
        <v>17.5</v>
      </c>
      <c r="J214" s="135" t="str">
        <f>'PADRÃO CBHPO'!I214</f>
        <v>N/A</v>
      </c>
      <c r="K214" s="135" t="str">
        <f>'PADRÃO CBHPO'!J214</f>
        <v>N/A</v>
      </c>
      <c r="L214" s="148" t="str">
        <f>'PADRÃO CBHPO'!K214</f>
        <v>Percentual</v>
      </c>
      <c r="M214" s="155">
        <v>0</v>
      </c>
      <c r="N214" s="162">
        <f>'PADRÃO CBHPO'!L214</f>
        <v>225.5</v>
      </c>
      <c r="O214" s="7">
        <v>85200069</v>
      </c>
    </row>
    <row r="215" spans="1:15" x14ac:dyDescent="0.25">
      <c r="A215" s="130">
        <f>'PADRÃO CBHPO'!A215</f>
        <v>0</v>
      </c>
      <c r="B215" s="131" t="str">
        <f>'PADRÃO CBHPO'!B215</f>
        <v>4-Odont Rest</v>
      </c>
      <c r="C215" s="131" t="str">
        <f>'PADRÃO CBHPO'!C215</f>
        <v>Remoção de Núcleo Intra-radicular (por elemento)</v>
      </c>
      <c r="D215" s="132">
        <f>'PADRÃO CBHPO'!D215</f>
        <v>2020</v>
      </c>
      <c r="E215" s="132">
        <f>'PADRÃO CBHPO'!E215</f>
        <v>200</v>
      </c>
      <c r="F215" s="133" t="str">
        <f t="shared" si="10"/>
        <v>0</v>
      </c>
      <c r="G215" s="134">
        <f>SUBSTITUTE(F215,".",",")/'PADRÃO CBHPO'!$F$1</f>
        <v>0</v>
      </c>
      <c r="H215" s="135">
        <f>'PADRÃO CBHPO'!G215</f>
        <v>45</v>
      </c>
      <c r="I215" s="136">
        <f t="shared" si="9"/>
        <v>22.5</v>
      </c>
      <c r="J215" s="135" t="str">
        <f>'PADRÃO CBHPO'!I215</f>
        <v>N/A</v>
      </c>
      <c r="K215" s="135" t="str">
        <f>'PADRÃO CBHPO'!J215</f>
        <v>N/A</v>
      </c>
      <c r="L215" s="148" t="str">
        <f>'PADRÃO CBHPO'!K215</f>
        <v>Percentual</v>
      </c>
      <c r="M215" s="155">
        <v>0</v>
      </c>
      <c r="N215" s="162">
        <f>'PADRÃO CBHPO'!L215</f>
        <v>230.5</v>
      </c>
      <c r="O215" s="7">
        <v>85200077</v>
      </c>
    </row>
    <row r="216" spans="1:15" x14ac:dyDescent="0.25">
      <c r="A216" s="130">
        <f>'PADRÃO CBHPO'!A216</f>
        <v>0</v>
      </c>
      <c r="B216" s="131" t="str">
        <f>'PADRÃO CBHPO'!B216</f>
        <v>4-Odont Rest</v>
      </c>
      <c r="C216" s="131" t="str">
        <f>'PADRÃO CBHPO'!C216</f>
        <v>Remoção de trabalhos protéticos - por elementos suportes</v>
      </c>
      <c r="D216" s="132">
        <f>'PADRÃO CBHPO'!D216</f>
        <v>2020</v>
      </c>
      <c r="E216" s="132">
        <f>'PADRÃO CBHPO'!E216</f>
        <v>100</v>
      </c>
      <c r="F216" s="133" t="str">
        <f t="shared" si="10"/>
        <v>0</v>
      </c>
      <c r="G216" s="134">
        <f>SUBSTITUTE(F216,".",",")/'PADRÃO CBHPO'!$F$1</f>
        <v>0</v>
      </c>
      <c r="H216" s="135">
        <f>'PADRÃO CBHPO'!G216</f>
        <v>15</v>
      </c>
      <c r="I216" s="136">
        <f t="shared" si="9"/>
        <v>7.5</v>
      </c>
      <c r="J216" s="135" t="str">
        <f>'PADRÃO CBHPO'!I216</f>
        <v>N/A</v>
      </c>
      <c r="K216" s="135" t="str">
        <f>'PADRÃO CBHPO'!J216</f>
        <v>N/A</v>
      </c>
      <c r="L216" s="148" t="str">
        <f>'PADRÃO CBHPO'!K216</f>
        <v>Percentual</v>
      </c>
      <c r="M216" s="155">
        <v>0</v>
      </c>
      <c r="N216" s="162">
        <f>'PADRÃO CBHPO'!L216</f>
        <v>111.5</v>
      </c>
      <c r="O216" s="7">
        <v>85400505</v>
      </c>
    </row>
    <row r="217" spans="1:15" x14ac:dyDescent="0.25">
      <c r="A217" s="130">
        <f>'PADRÃO CBHPO'!A217</f>
        <v>0</v>
      </c>
      <c r="B217" s="131" t="str">
        <f>'PADRÃO CBHPO'!B217</f>
        <v>4-Odont Rest</v>
      </c>
      <c r="C217" s="131" t="str">
        <f>'PADRÃO CBHPO'!C217</f>
        <v>Restauração de Amálgama - classe I - 1 face</v>
      </c>
      <c r="D217" s="132">
        <f>'PADRÃO CBHPO'!D217</f>
        <v>2020</v>
      </c>
      <c r="E217" s="132">
        <f>'PADRÃO CBHPO'!E217</f>
        <v>130</v>
      </c>
      <c r="F217" s="133" t="str">
        <f t="shared" si="10"/>
        <v>0</v>
      </c>
      <c r="G217" s="134">
        <f>SUBSTITUTE(F217,".",",")/'PADRÃO CBHPO'!$F$1</f>
        <v>0</v>
      </c>
      <c r="H217" s="135">
        <f>'PADRÃO CBHPO'!G217</f>
        <v>20</v>
      </c>
      <c r="I217" s="136">
        <f t="shared" si="9"/>
        <v>10</v>
      </c>
      <c r="J217" s="135" t="str">
        <f>'PADRÃO CBHPO'!I217</f>
        <v>N/A</v>
      </c>
      <c r="K217" s="135" t="str">
        <f>'PADRÃO CBHPO'!J217</f>
        <v>N/A</v>
      </c>
      <c r="L217" s="148" t="str">
        <f>'PADRÃO CBHPO'!K217</f>
        <v>Percentual</v>
      </c>
      <c r="M217" s="155">
        <v>0</v>
      </c>
      <c r="N217" s="162">
        <f>'PADRÃO CBHPO'!L217</f>
        <v>145.20000000000002</v>
      </c>
      <c r="O217" s="7">
        <v>85100099</v>
      </c>
    </row>
    <row r="218" spans="1:15" x14ac:dyDescent="0.25">
      <c r="A218" s="130">
        <f>'PADRÃO CBHPO'!A218</f>
        <v>0</v>
      </c>
      <c r="B218" s="131" t="str">
        <f>'PADRÃO CBHPO'!B218</f>
        <v>4-Odont Rest</v>
      </c>
      <c r="C218" s="131" t="str">
        <f>'PADRÃO CBHPO'!C218</f>
        <v>Restauração de Amálgama - Classe II - 2 faces</v>
      </c>
      <c r="D218" s="132">
        <f>'PADRÃO CBHPO'!D218</f>
        <v>2020</v>
      </c>
      <c r="E218" s="132">
        <f>'PADRÃO CBHPO'!E218</f>
        <v>150</v>
      </c>
      <c r="F218" s="133" t="str">
        <f t="shared" si="10"/>
        <v>0</v>
      </c>
      <c r="G218" s="134">
        <f>SUBSTITUTE(F218,".",",")/'PADRÃO CBHPO'!$F$1</f>
        <v>0</v>
      </c>
      <c r="H218" s="135">
        <f>'PADRÃO CBHPO'!G218</f>
        <v>25</v>
      </c>
      <c r="I218" s="136">
        <f t="shared" si="9"/>
        <v>12.5</v>
      </c>
      <c r="J218" s="135" t="str">
        <f>'PADRÃO CBHPO'!I218</f>
        <v>N/A</v>
      </c>
      <c r="K218" s="135" t="str">
        <f>'PADRÃO CBHPO'!J218</f>
        <v>N/A</v>
      </c>
      <c r="L218" s="148" t="str">
        <f>'PADRÃO CBHPO'!K218</f>
        <v>Percentual</v>
      </c>
      <c r="M218" s="155">
        <v>0</v>
      </c>
      <c r="N218" s="162">
        <f>'PADRÃO CBHPO'!L218</f>
        <v>168.5</v>
      </c>
      <c r="O218" s="7">
        <v>85100102</v>
      </c>
    </row>
    <row r="219" spans="1:15" x14ac:dyDescent="0.25">
      <c r="A219" s="130">
        <f>'PADRÃO CBHPO'!A219</f>
        <v>0</v>
      </c>
      <c r="B219" s="131" t="str">
        <f>'PADRÃO CBHPO'!B219</f>
        <v>4-Odont Rest</v>
      </c>
      <c r="C219" s="131" t="str">
        <f>'PADRÃO CBHPO'!C219</f>
        <v>Restauração de Amálgama - Classe II - 3 faces</v>
      </c>
      <c r="D219" s="132">
        <f>'PADRÃO CBHPO'!D219</f>
        <v>2020</v>
      </c>
      <c r="E219" s="132">
        <f>'PADRÃO CBHPO'!E219</f>
        <v>180</v>
      </c>
      <c r="F219" s="133" t="str">
        <f t="shared" si="10"/>
        <v>0</v>
      </c>
      <c r="G219" s="134">
        <f>SUBSTITUTE(F219,".",",")/'PADRÃO CBHPO'!$F$1</f>
        <v>0</v>
      </c>
      <c r="H219" s="135">
        <f>'PADRÃO CBHPO'!G219</f>
        <v>25</v>
      </c>
      <c r="I219" s="136">
        <f t="shared" si="9"/>
        <v>12.5</v>
      </c>
      <c r="J219" s="135" t="str">
        <f>'PADRÃO CBHPO'!I219</f>
        <v>N/A</v>
      </c>
      <c r="K219" s="135" t="str">
        <f>'PADRÃO CBHPO'!J219</f>
        <v>N/A</v>
      </c>
      <c r="L219" s="148" t="str">
        <f>'PADRÃO CBHPO'!K219</f>
        <v>Percentual</v>
      </c>
      <c r="M219" s="155">
        <v>0</v>
      </c>
      <c r="N219" s="162">
        <f>'PADRÃO CBHPO'!L219</f>
        <v>199.70000000000002</v>
      </c>
      <c r="O219" s="7">
        <v>85100110</v>
      </c>
    </row>
    <row r="220" spans="1:15" x14ac:dyDescent="0.25">
      <c r="A220" s="130">
        <f>'PADRÃO CBHPO'!A220</f>
        <v>0</v>
      </c>
      <c r="B220" s="131" t="str">
        <f>'PADRÃO CBHPO'!B220</f>
        <v>4-Odont Rest</v>
      </c>
      <c r="C220" s="131" t="str">
        <f>'PADRÃO CBHPO'!C220</f>
        <v>Restauração de Amálgama - classe II - 4 faces</v>
      </c>
      <c r="D220" s="132">
        <f>'PADRÃO CBHPO'!D220</f>
        <v>2020</v>
      </c>
      <c r="E220" s="132">
        <f>'PADRÃO CBHPO'!E220</f>
        <v>210</v>
      </c>
      <c r="F220" s="133" t="str">
        <f t="shared" si="10"/>
        <v>0</v>
      </c>
      <c r="G220" s="134">
        <f>SUBSTITUTE(F220,".",",")/'PADRÃO CBHPO'!$F$1</f>
        <v>0</v>
      </c>
      <c r="H220" s="135">
        <f>'PADRÃO CBHPO'!G220</f>
        <v>30</v>
      </c>
      <c r="I220" s="136">
        <f t="shared" si="9"/>
        <v>15</v>
      </c>
      <c r="J220" s="135" t="str">
        <f>'PADRÃO CBHPO'!I220</f>
        <v>N/A</v>
      </c>
      <c r="K220" s="135" t="str">
        <f>'PADRÃO CBHPO'!J220</f>
        <v>N/A</v>
      </c>
      <c r="L220" s="148" t="str">
        <f>'PADRÃO CBHPO'!K220</f>
        <v>Percentual</v>
      </c>
      <c r="M220" s="155">
        <v>0</v>
      </c>
      <c r="N220" s="162">
        <f>'PADRÃO CBHPO'!L220</f>
        <v>233.4</v>
      </c>
      <c r="O220" s="7">
        <v>85100129</v>
      </c>
    </row>
    <row r="221" spans="1:15" x14ac:dyDescent="0.25">
      <c r="A221" s="130">
        <f>'PADRÃO CBHPO'!A221</f>
        <v>0</v>
      </c>
      <c r="B221" s="131" t="str">
        <f>'PADRÃO CBHPO'!B221</f>
        <v>4-Odont Rest</v>
      </c>
      <c r="C221" s="131" t="str">
        <f>'PADRÃO CBHPO'!C221</f>
        <v>Restauração de porcelana (inlay / onlay)</v>
      </c>
      <c r="D221" s="132">
        <f>'PADRÃO CBHPO'!D221</f>
        <v>2020</v>
      </c>
      <c r="E221" s="132">
        <f>'PADRÃO CBHPO'!E221</f>
        <v>550</v>
      </c>
      <c r="F221" s="133" t="str">
        <f t="shared" si="10"/>
        <v>0</v>
      </c>
      <c r="G221" s="134">
        <f>SUBSTITUTE(F221,".",",")/'PADRÃO CBHPO'!$F$1</f>
        <v>0</v>
      </c>
      <c r="H221" s="135">
        <f>'PADRÃO CBHPO'!G221</f>
        <v>60</v>
      </c>
      <c r="I221" s="136">
        <f t="shared" si="9"/>
        <v>30</v>
      </c>
      <c r="J221" s="135" t="str">
        <f>'PADRÃO CBHPO'!I221</f>
        <v>Negoc.</v>
      </c>
      <c r="K221" s="135" t="str">
        <f>'PADRÃO CBHPO'!J221</f>
        <v>N/A</v>
      </c>
      <c r="L221" s="148" t="str">
        <f>'PADRÃO CBHPO'!K221</f>
        <v>Percentual</v>
      </c>
      <c r="M221" s="155">
        <v>0</v>
      </c>
      <c r="N221" s="162">
        <f>'PADRÃO CBHPO'!L221</f>
        <v>602</v>
      </c>
      <c r="O221" s="168"/>
    </row>
    <row r="222" spans="1:15" x14ac:dyDescent="0.25">
      <c r="A222" s="130">
        <f>'PADRÃO CBHPO'!A222</f>
        <v>0</v>
      </c>
      <c r="B222" s="131" t="str">
        <f>'PADRÃO CBHPO'!B222</f>
        <v>4-Odont Rest</v>
      </c>
      <c r="C222" s="131" t="str">
        <f>'PADRÃO CBHPO'!C222</f>
        <v>Restauração em cerâmica pura - inlay e onlay</v>
      </c>
      <c r="D222" s="132">
        <f>'PADRÃO CBHPO'!D222</f>
        <v>2020</v>
      </c>
      <c r="E222" s="132">
        <f>'PADRÃO CBHPO'!E222</f>
        <v>550</v>
      </c>
      <c r="F222" s="133" t="str">
        <f t="shared" si="10"/>
        <v>0</v>
      </c>
      <c r="G222" s="134">
        <f>SUBSTITUTE(F222,".",",")/'PADRÃO CBHPO'!$F$1</f>
        <v>0</v>
      </c>
      <c r="H222" s="135">
        <f>'PADRÃO CBHPO'!G222</f>
        <v>65</v>
      </c>
      <c r="I222" s="136">
        <f t="shared" si="9"/>
        <v>32.5</v>
      </c>
      <c r="J222" s="135" t="str">
        <f>'PADRÃO CBHPO'!I222</f>
        <v>Negoc.</v>
      </c>
      <c r="K222" s="135" t="str">
        <f>'PADRÃO CBHPO'!J222</f>
        <v>N/A</v>
      </c>
      <c r="L222" s="148" t="str">
        <f>'PADRÃO CBHPO'!K222</f>
        <v>Percentual</v>
      </c>
      <c r="M222" s="155">
        <v>0</v>
      </c>
      <c r="N222" s="162">
        <f>'PADRÃO CBHPO'!L222</f>
        <v>604.5</v>
      </c>
      <c r="O222" s="7" t="s">
        <v>527</v>
      </c>
    </row>
    <row r="223" spans="1:15" x14ac:dyDescent="0.25">
      <c r="A223" s="130">
        <f>'PADRÃO CBHPO'!A223</f>
        <v>0</v>
      </c>
      <c r="B223" s="131" t="str">
        <f>'PADRÃO CBHPO'!B223</f>
        <v>4-Odont Rest</v>
      </c>
      <c r="C223" s="131" t="str">
        <f>'PADRÃO CBHPO'!C223</f>
        <v>Restauração em cerômero - inlay e onlay</v>
      </c>
      <c r="D223" s="132">
        <f>'PADRÃO CBHPO'!D223</f>
        <v>2020</v>
      </c>
      <c r="E223" s="132">
        <f>'PADRÃO CBHPO'!E223</f>
        <v>550</v>
      </c>
      <c r="F223" s="133" t="str">
        <f t="shared" si="10"/>
        <v>0</v>
      </c>
      <c r="G223" s="134">
        <f>SUBSTITUTE(F223,".",",")/'PADRÃO CBHPO'!$F$1</f>
        <v>0</v>
      </c>
      <c r="H223" s="135">
        <f>'PADRÃO CBHPO'!G223</f>
        <v>60</v>
      </c>
      <c r="I223" s="136">
        <f t="shared" si="9"/>
        <v>30</v>
      </c>
      <c r="J223" s="135" t="str">
        <f>'PADRÃO CBHPO'!I223</f>
        <v>Negoc.</v>
      </c>
      <c r="K223" s="135" t="str">
        <f>'PADRÃO CBHPO'!J223</f>
        <v>N/A</v>
      </c>
      <c r="L223" s="148" t="str">
        <f>'PADRÃO CBHPO'!K223</f>
        <v>Percentual</v>
      </c>
      <c r="M223" s="155">
        <v>0</v>
      </c>
      <c r="N223" s="162">
        <f>'PADRÃO CBHPO'!L223</f>
        <v>602</v>
      </c>
      <c r="O223" s="7" t="s">
        <v>526</v>
      </c>
    </row>
    <row r="224" spans="1:15" x14ac:dyDescent="0.25">
      <c r="A224" s="130">
        <f>'PADRÃO CBHPO'!A224</f>
        <v>0</v>
      </c>
      <c r="B224" s="131" t="str">
        <f>'PADRÃO CBHPO'!B224</f>
        <v>4-Odont Rest</v>
      </c>
      <c r="C224" s="131" t="str">
        <f>'PADRÃO CBHPO'!C224</f>
        <v xml:space="preserve">Restauração em ionômero de vidro – Classe I - 1 face </v>
      </c>
      <c r="D224" s="132">
        <f>'PADRÃO CBHPO'!D224</f>
        <v>2020</v>
      </c>
      <c r="E224" s="132">
        <f>'PADRÃO CBHPO'!E224</f>
        <v>100</v>
      </c>
      <c r="F224" s="133" t="str">
        <f t="shared" si="10"/>
        <v>0</v>
      </c>
      <c r="G224" s="134">
        <f>SUBSTITUTE(F224,".",",")/'PADRÃO CBHPO'!$F$1</f>
        <v>0</v>
      </c>
      <c r="H224" s="135">
        <f>'PADRÃO CBHPO'!G224</f>
        <v>20</v>
      </c>
      <c r="I224" s="136">
        <f t="shared" si="9"/>
        <v>10</v>
      </c>
      <c r="J224" s="135" t="str">
        <f>'PADRÃO CBHPO'!I224</f>
        <v>N/A</v>
      </c>
      <c r="K224" s="135" t="str">
        <f>'PADRÃO CBHPO'!J224</f>
        <v>N/A</v>
      </c>
      <c r="L224" s="148" t="str">
        <f>'PADRÃO CBHPO'!K224</f>
        <v>Percentual</v>
      </c>
      <c r="M224" s="155">
        <v>0</v>
      </c>
      <c r="N224" s="162">
        <f>'PADRÃO CBHPO'!L224</f>
        <v>114</v>
      </c>
      <c r="O224" s="7">
        <v>85100137</v>
      </c>
    </row>
    <row r="225" spans="1:15" x14ac:dyDescent="0.25">
      <c r="A225" s="130">
        <f>'PADRÃO CBHPO'!A225</f>
        <v>0</v>
      </c>
      <c r="B225" s="131" t="str">
        <f>'PADRÃO CBHPO'!B225</f>
        <v>4-Odont Rest</v>
      </c>
      <c r="C225" s="131" t="str">
        <f>'PADRÃO CBHPO'!C225</f>
        <v>Restauração em ionômero de vidro – Classe II - 2 faces</v>
      </c>
      <c r="D225" s="132">
        <f>'PADRÃO CBHPO'!D225</f>
        <v>2020</v>
      </c>
      <c r="E225" s="132">
        <f>'PADRÃO CBHPO'!E225</f>
        <v>120</v>
      </c>
      <c r="F225" s="133" t="str">
        <f t="shared" si="10"/>
        <v>0</v>
      </c>
      <c r="G225" s="134">
        <f>SUBSTITUTE(F225,".",",")/'PADRÃO CBHPO'!$F$1</f>
        <v>0</v>
      </c>
      <c r="H225" s="135">
        <f>'PADRÃO CBHPO'!G225</f>
        <v>30</v>
      </c>
      <c r="I225" s="136">
        <f t="shared" si="9"/>
        <v>15</v>
      </c>
      <c r="J225" s="135" t="str">
        <f>'PADRÃO CBHPO'!I225</f>
        <v>N/A</v>
      </c>
      <c r="K225" s="135" t="str">
        <f>'PADRÃO CBHPO'!J225</f>
        <v>N/A</v>
      </c>
      <c r="L225" s="148" t="str">
        <f>'PADRÃO CBHPO'!K225</f>
        <v>Percentual</v>
      </c>
      <c r="M225" s="155">
        <v>0</v>
      </c>
      <c r="N225" s="162">
        <f>'PADRÃO CBHPO'!L225</f>
        <v>139.80000000000001</v>
      </c>
      <c r="O225" s="7">
        <v>85100145</v>
      </c>
    </row>
    <row r="226" spans="1:15" x14ac:dyDescent="0.25">
      <c r="A226" s="130">
        <f>'PADRÃO CBHPO'!A226</f>
        <v>0</v>
      </c>
      <c r="B226" s="131" t="str">
        <f>'PADRÃO CBHPO'!B226</f>
        <v>4-Odont Rest</v>
      </c>
      <c r="C226" s="131" t="str">
        <f>'PADRÃO CBHPO'!C226</f>
        <v>Restauração em ionômero de vidro – Classe II - 3 faces</v>
      </c>
      <c r="D226" s="132">
        <f>'PADRÃO CBHPO'!D226</f>
        <v>2020</v>
      </c>
      <c r="E226" s="132">
        <f>'PADRÃO CBHPO'!E226</f>
        <v>120</v>
      </c>
      <c r="F226" s="133" t="str">
        <f t="shared" si="10"/>
        <v>0</v>
      </c>
      <c r="G226" s="134">
        <f>SUBSTITUTE(F226,".",",")/'PADRÃO CBHPO'!$F$1</f>
        <v>0</v>
      </c>
      <c r="H226" s="135">
        <f>'PADRÃO CBHPO'!G226</f>
        <v>30</v>
      </c>
      <c r="I226" s="136">
        <f t="shared" si="9"/>
        <v>15</v>
      </c>
      <c r="J226" s="135" t="str">
        <f>'PADRÃO CBHPO'!I226</f>
        <v>N/A</v>
      </c>
      <c r="K226" s="135" t="str">
        <f>'PADRÃO CBHPO'!J226</f>
        <v>N/A</v>
      </c>
      <c r="L226" s="148" t="str">
        <f>'PADRÃO CBHPO'!K226</f>
        <v>Percentual</v>
      </c>
      <c r="M226" s="155">
        <v>0</v>
      </c>
      <c r="N226" s="162">
        <f>'PADRÃO CBHPO'!L226</f>
        <v>139.80000000000001</v>
      </c>
      <c r="O226" s="7">
        <v>85100153</v>
      </c>
    </row>
    <row r="227" spans="1:15" x14ac:dyDescent="0.25">
      <c r="A227" s="130">
        <f>'PADRÃO CBHPO'!A227</f>
        <v>0</v>
      </c>
      <c r="B227" s="131" t="str">
        <f>'PADRÃO CBHPO'!B227</f>
        <v>4-Odont Rest</v>
      </c>
      <c r="C227" s="131" t="str">
        <f>'PADRÃO CBHPO'!C227</f>
        <v>Restauração Metálica Fundida (inlay / onlay)</v>
      </c>
      <c r="D227" s="132">
        <f>'PADRÃO CBHPO'!D227</f>
        <v>2020</v>
      </c>
      <c r="E227" s="132">
        <f>'PADRÃO CBHPO'!E227</f>
        <v>550</v>
      </c>
      <c r="F227" s="133" t="str">
        <f t="shared" si="10"/>
        <v>0</v>
      </c>
      <c r="G227" s="134">
        <f>SUBSTITUTE(F227,".",",")/'PADRÃO CBHPO'!$F$1</f>
        <v>0</v>
      </c>
      <c r="H227" s="135">
        <f>'PADRÃO CBHPO'!G227</f>
        <v>50</v>
      </c>
      <c r="I227" s="136">
        <f t="shared" si="9"/>
        <v>25</v>
      </c>
      <c r="J227" s="135" t="str">
        <f>'PADRÃO CBHPO'!I227</f>
        <v>Negoc.</v>
      </c>
      <c r="K227" s="135" t="str">
        <f>'PADRÃO CBHPO'!J227</f>
        <v>N/A</v>
      </c>
      <c r="L227" s="148" t="str">
        <f>'PADRÃO CBHPO'!K227</f>
        <v>Percentual</v>
      </c>
      <c r="M227" s="155">
        <v>0</v>
      </c>
      <c r="N227" s="162">
        <f>'PADRÃO CBHPO'!L227</f>
        <v>597</v>
      </c>
      <c r="O227" s="7">
        <v>85400556</v>
      </c>
    </row>
    <row r="228" spans="1:15" x14ac:dyDescent="0.25">
      <c r="A228" s="130">
        <f>'PADRÃO CBHPO'!A228</f>
        <v>0</v>
      </c>
      <c r="B228" s="131" t="str">
        <f>'PADRÃO CBHPO'!B228</f>
        <v>4-Odont Rest</v>
      </c>
      <c r="C228" s="131" t="str">
        <f>'PADRÃO CBHPO'!C228</f>
        <v>Restauração Resina Fotopolimerizável - Classe I - 1 face</v>
      </c>
      <c r="D228" s="132">
        <f>'PADRÃO CBHPO'!D228</f>
        <v>2020</v>
      </c>
      <c r="E228" s="132">
        <f>'PADRÃO CBHPO'!E228</f>
        <v>150</v>
      </c>
      <c r="F228" s="133" t="str">
        <f t="shared" si="10"/>
        <v>0</v>
      </c>
      <c r="G228" s="134">
        <f>SUBSTITUTE(F228,".",",")/'PADRÃO CBHPO'!$F$1</f>
        <v>0</v>
      </c>
      <c r="H228" s="135">
        <f>'PADRÃO CBHPO'!G228</f>
        <v>20</v>
      </c>
      <c r="I228" s="136">
        <f t="shared" si="9"/>
        <v>10</v>
      </c>
      <c r="J228" s="135" t="str">
        <f>'PADRÃO CBHPO'!I228</f>
        <v>N/A</v>
      </c>
      <c r="K228" s="135" t="str">
        <f>'PADRÃO CBHPO'!J228</f>
        <v>N/A</v>
      </c>
      <c r="L228" s="148" t="str">
        <f>'PADRÃO CBHPO'!K228</f>
        <v>Percentual</v>
      </c>
      <c r="M228" s="155">
        <v>0</v>
      </c>
      <c r="N228" s="162">
        <f>'PADRÃO CBHPO'!L228</f>
        <v>166</v>
      </c>
      <c r="O228" s="7">
        <v>85100196</v>
      </c>
    </row>
    <row r="229" spans="1:15" x14ac:dyDescent="0.25">
      <c r="A229" s="130">
        <f>'PADRÃO CBHPO'!A229</f>
        <v>0</v>
      </c>
      <c r="B229" s="131" t="str">
        <f>'PADRÃO CBHPO'!B229</f>
        <v>4-Odont Rest</v>
      </c>
      <c r="C229" s="131" t="str">
        <f>'PADRÃO CBHPO'!C229</f>
        <v>Restauração Resina Fotopolimerizável Classe II - 2 faces</v>
      </c>
      <c r="D229" s="132">
        <f>'PADRÃO CBHPO'!D229</f>
        <v>2020</v>
      </c>
      <c r="E229" s="132">
        <f>'PADRÃO CBHPO'!E229</f>
        <v>200</v>
      </c>
      <c r="F229" s="133" t="str">
        <f t="shared" si="10"/>
        <v>0</v>
      </c>
      <c r="G229" s="134">
        <f>SUBSTITUTE(F229,".",",")/'PADRÃO CBHPO'!$F$1</f>
        <v>0</v>
      </c>
      <c r="H229" s="135">
        <f>'PADRÃO CBHPO'!G229</f>
        <v>20</v>
      </c>
      <c r="I229" s="136">
        <f t="shared" si="9"/>
        <v>10</v>
      </c>
      <c r="J229" s="135" t="str">
        <f>'PADRÃO CBHPO'!I229</f>
        <v>N/A</v>
      </c>
      <c r="K229" s="135" t="str">
        <f>'PADRÃO CBHPO'!J229</f>
        <v>N/A</v>
      </c>
      <c r="L229" s="148" t="str">
        <f>'PADRÃO CBHPO'!K229</f>
        <v>Percentual</v>
      </c>
      <c r="M229" s="155">
        <v>0</v>
      </c>
      <c r="N229" s="162">
        <f>'PADRÃO CBHPO'!L229</f>
        <v>218</v>
      </c>
      <c r="O229" s="7">
        <v>85100200</v>
      </c>
    </row>
    <row r="230" spans="1:15" x14ac:dyDescent="0.25">
      <c r="A230" s="130">
        <f>'PADRÃO CBHPO'!A230</f>
        <v>0</v>
      </c>
      <c r="B230" s="131" t="str">
        <f>'PADRÃO CBHPO'!B230</f>
        <v>4-Odont Rest</v>
      </c>
      <c r="C230" s="131" t="str">
        <f>'PADRÃO CBHPO'!C230</f>
        <v>Restauração Resina Fotopolimerizável Classe II - 3 faces</v>
      </c>
      <c r="D230" s="132">
        <f>'PADRÃO CBHPO'!D230</f>
        <v>2020</v>
      </c>
      <c r="E230" s="132">
        <f>'PADRÃO CBHPO'!E230</f>
        <v>250</v>
      </c>
      <c r="F230" s="133" t="str">
        <f t="shared" si="10"/>
        <v>0</v>
      </c>
      <c r="G230" s="134">
        <f>SUBSTITUTE(F230,".",",")/'PADRÃO CBHPO'!$F$1</f>
        <v>0</v>
      </c>
      <c r="H230" s="135">
        <f>'PADRÃO CBHPO'!G230</f>
        <v>20</v>
      </c>
      <c r="I230" s="136">
        <f t="shared" si="9"/>
        <v>10</v>
      </c>
      <c r="J230" s="135" t="str">
        <f>'PADRÃO CBHPO'!I230</f>
        <v>N/A</v>
      </c>
      <c r="K230" s="135" t="str">
        <f>'PADRÃO CBHPO'!J230</f>
        <v>N/A</v>
      </c>
      <c r="L230" s="148" t="str">
        <f>'PADRÃO CBHPO'!K230</f>
        <v>Percentual</v>
      </c>
      <c r="M230" s="155">
        <v>0</v>
      </c>
      <c r="N230" s="162">
        <f>'PADRÃO CBHPO'!L230</f>
        <v>270</v>
      </c>
      <c r="O230" s="7">
        <v>85100218</v>
      </c>
    </row>
    <row r="231" spans="1:15" x14ac:dyDescent="0.25">
      <c r="A231" s="130">
        <f>'PADRÃO CBHPO'!A231</f>
        <v>0</v>
      </c>
      <c r="B231" s="131" t="str">
        <f>'PADRÃO CBHPO'!B231</f>
        <v>4-Odont Rest</v>
      </c>
      <c r="C231" s="131" t="str">
        <f>'PADRÃO CBHPO'!C231</f>
        <v>Restauração Resina Fotopolimerizável Classe II - 4 faces</v>
      </c>
      <c r="D231" s="132">
        <f>'PADRÃO CBHPO'!D231</f>
        <v>2020</v>
      </c>
      <c r="E231" s="132">
        <f>'PADRÃO CBHPO'!E231</f>
        <v>280</v>
      </c>
      <c r="F231" s="133" t="str">
        <f t="shared" si="10"/>
        <v>0</v>
      </c>
      <c r="G231" s="134">
        <f>SUBSTITUTE(F231,".",",")/'PADRÃO CBHPO'!$F$1</f>
        <v>0</v>
      </c>
      <c r="H231" s="135">
        <f>'PADRÃO CBHPO'!G231</f>
        <v>20</v>
      </c>
      <c r="I231" s="136">
        <f t="shared" si="9"/>
        <v>10</v>
      </c>
      <c r="J231" s="135" t="str">
        <f>'PADRÃO CBHPO'!I231</f>
        <v>N/A</v>
      </c>
      <c r="K231" s="135" t="str">
        <f>'PADRÃO CBHPO'!J231</f>
        <v>N/A</v>
      </c>
      <c r="L231" s="148" t="str">
        <f>'PADRÃO CBHPO'!K231</f>
        <v>Percentual</v>
      </c>
      <c r="M231" s="155">
        <v>0</v>
      </c>
      <c r="N231" s="162">
        <f>'PADRÃO CBHPO'!L231</f>
        <v>301.2</v>
      </c>
      <c r="O231" s="7">
        <v>85100226</v>
      </c>
    </row>
    <row r="232" spans="1:15" x14ac:dyDescent="0.25">
      <c r="A232" s="130">
        <f>'PADRÃO CBHPO'!A232</f>
        <v>0</v>
      </c>
      <c r="B232" s="131" t="str">
        <f>'PADRÃO CBHPO'!B232</f>
        <v>4-Odont Rest</v>
      </c>
      <c r="C232" s="131" t="str">
        <f>'PADRÃO CBHPO'!C232</f>
        <v xml:space="preserve">Restauração Resina Fotopolimerizável Classe III </v>
      </c>
      <c r="D232" s="132">
        <f>'PADRÃO CBHPO'!D232</f>
        <v>2020</v>
      </c>
      <c r="E232" s="132">
        <f>'PADRÃO CBHPO'!E232</f>
        <v>150</v>
      </c>
      <c r="F232" s="133" t="str">
        <f t="shared" si="10"/>
        <v>0</v>
      </c>
      <c r="G232" s="134">
        <f>SUBSTITUTE(F232,".",",")/'PADRÃO CBHPO'!$F$1</f>
        <v>0</v>
      </c>
      <c r="H232" s="135">
        <f>'PADRÃO CBHPO'!G232</f>
        <v>20</v>
      </c>
      <c r="I232" s="136">
        <f t="shared" si="9"/>
        <v>10</v>
      </c>
      <c r="J232" s="135" t="str">
        <f>'PADRÃO CBHPO'!I232</f>
        <v>N/A</v>
      </c>
      <c r="K232" s="135" t="str">
        <f>'PADRÃO CBHPO'!J232</f>
        <v>N/A</v>
      </c>
      <c r="L232" s="148" t="str">
        <f>'PADRÃO CBHPO'!K232</f>
        <v>Percentual</v>
      </c>
      <c r="M232" s="155">
        <v>0</v>
      </c>
      <c r="N232" s="162">
        <f>'PADRÃO CBHPO'!L232</f>
        <v>166</v>
      </c>
      <c r="O232" s="168"/>
    </row>
    <row r="233" spans="1:15" x14ac:dyDescent="0.25">
      <c r="A233" s="130">
        <f>'PADRÃO CBHPO'!A233</f>
        <v>0</v>
      </c>
      <c r="B233" s="131" t="str">
        <f>'PADRÃO CBHPO'!B233</f>
        <v>4-Odont Rest</v>
      </c>
      <c r="C233" s="131" t="str">
        <f>'PADRÃO CBHPO'!C233</f>
        <v xml:space="preserve">Restauração Resina Fotopolimerizável Classe IV </v>
      </c>
      <c r="D233" s="132">
        <f>'PADRÃO CBHPO'!D233</f>
        <v>2020</v>
      </c>
      <c r="E233" s="132">
        <f>'PADRÃO CBHPO'!E233</f>
        <v>280</v>
      </c>
      <c r="F233" s="133" t="str">
        <f t="shared" si="10"/>
        <v>0</v>
      </c>
      <c r="G233" s="134">
        <f>SUBSTITUTE(F233,".",",")/'PADRÃO CBHPO'!$F$1</f>
        <v>0</v>
      </c>
      <c r="H233" s="135">
        <f>'PADRÃO CBHPO'!G233</f>
        <v>20</v>
      </c>
      <c r="I233" s="136">
        <f t="shared" si="9"/>
        <v>10</v>
      </c>
      <c r="J233" s="135" t="str">
        <f>'PADRÃO CBHPO'!I233</f>
        <v>N/A</v>
      </c>
      <c r="K233" s="135" t="str">
        <f>'PADRÃO CBHPO'!J233</f>
        <v>N/A</v>
      </c>
      <c r="L233" s="148" t="str">
        <f>'PADRÃO CBHPO'!K233</f>
        <v>Percentual</v>
      </c>
      <c r="M233" s="155">
        <v>0</v>
      </c>
      <c r="N233" s="162">
        <f>'PADRÃO CBHPO'!L233</f>
        <v>301.2</v>
      </c>
      <c r="O233" s="168"/>
    </row>
    <row r="234" spans="1:15" x14ac:dyDescent="0.25">
      <c r="A234" s="130">
        <f>'PADRÃO CBHPO'!A234</f>
        <v>0</v>
      </c>
      <c r="B234" s="131" t="str">
        <f>'PADRÃO CBHPO'!B234</f>
        <v>4-Odont Rest</v>
      </c>
      <c r="C234" s="131" t="str">
        <f>'PADRÃO CBHPO'!C234</f>
        <v xml:space="preserve">Restauração Resina Fotopolimerizável Classe V </v>
      </c>
      <c r="D234" s="132">
        <f>'PADRÃO CBHPO'!D234</f>
        <v>2020</v>
      </c>
      <c r="E234" s="132">
        <f>'PADRÃO CBHPO'!E234</f>
        <v>150</v>
      </c>
      <c r="F234" s="133" t="str">
        <f t="shared" si="10"/>
        <v>0</v>
      </c>
      <c r="G234" s="134">
        <f>SUBSTITUTE(F234,".",",")/'PADRÃO CBHPO'!$F$1</f>
        <v>0</v>
      </c>
      <c r="H234" s="135">
        <f>'PADRÃO CBHPO'!G234</f>
        <v>20</v>
      </c>
      <c r="I234" s="136">
        <f t="shared" si="9"/>
        <v>10</v>
      </c>
      <c r="J234" s="135" t="str">
        <f>'PADRÃO CBHPO'!I234</f>
        <v>N/A</v>
      </c>
      <c r="K234" s="135" t="str">
        <f>'PADRÃO CBHPO'!J234</f>
        <v>N/A</v>
      </c>
      <c r="L234" s="148" t="str">
        <f>'PADRÃO CBHPO'!K234</f>
        <v>Percentual</v>
      </c>
      <c r="M234" s="155">
        <v>0</v>
      </c>
      <c r="N234" s="162">
        <f>'PADRÃO CBHPO'!L234</f>
        <v>166</v>
      </c>
      <c r="O234" s="168"/>
    </row>
    <row r="235" spans="1:15" x14ac:dyDescent="0.25">
      <c r="A235" s="130">
        <f>'PADRÃO CBHPO'!A235</f>
        <v>0</v>
      </c>
      <c r="B235" s="131" t="str">
        <f>'PADRÃO CBHPO'!B235</f>
        <v>4-Odont Rest</v>
      </c>
      <c r="C235" s="131" t="str">
        <f>'PADRÃO CBHPO'!C235</f>
        <v>Restauração Temporária/tratamento expectante</v>
      </c>
      <c r="D235" s="132">
        <f>'PADRÃO CBHPO'!D235</f>
        <v>2020</v>
      </c>
      <c r="E235" s="132">
        <f>'PADRÃO CBHPO'!E235</f>
        <v>70</v>
      </c>
      <c r="F235" s="133" t="str">
        <f t="shared" si="10"/>
        <v>0</v>
      </c>
      <c r="G235" s="134">
        <f>SUBSTITUTE(F235,".",",")/'PADRÃO CBHPO'!$F$1</f>
        <v>0</v>
      </c>
      <c r="H235" s="135">
        <f>'PADRÃO CBHPO'!G235</f>
        <v>20</v>
      </c>
      <c r="I235" s="136">
        <f t="shared" si="9"/>
        <v>10</v>
      </c>
      <c r="J235" s="135" t="str">
        <f>'PADRÃO CBHPO'!I235</f>
        <v>N/A</v>
      </c>
      <c r="K235" s="135" t="str">
        <f>'PADRÃO CBHPO'!J235</f>
        <v>N/A</v>
      </c>
      <c r="L235" s="148" t="str">
        <f>'PADRÃO CBHPO'!K235</f>
        <v>Percentual</v>
      </c>
      <c r="M235" s="155">
        <v>0</v>
      </c>
      <c r="N235" s="162">
        <f>'PADRÃO CBHPO'!L235</f>
        <v>82.8</v>
      </c>
      <c r="O235" s="7">
        <v>85200085</v>
      </c>
    </row>
    <row r="236" spans="1:15" x14ac:dyDescent="0.25">
      <c r="A236" s="130">
        <f>'PADRÃO CBHPO'!A236</f>
        <v>0</v>
      </c>
      <c r="B236" s="131" t="str">
        <f>'PADRÃO CBHPO'!B236</f>
        <v>4-Odont Rest</v>
      </c>
      <c r="C236" s="131" t="str">
        <f>'PADRÃO CBHPO'!C236</f>
        <v>Retratamento Endodôntico de Canino e Pré-Molar birradiculares</v>
      </c>
      <c r="D236" s="132">
        <f>'PADRÃO CBHPO'!D236</f>
        <v>2020</v>
      </c>
      <c r="E236" s="132">
        <f>'PADRÃO CBHPO'!E236</f>
        <v>350</v>
      </c>
      <c r="F236" s="133" t="str">
        <f t="shared" si="10"/>
        <v>0</v>
      </c>
      <c r="G236" s="134">
        <f>SUBSTITUTE(F236,".",",")/'PADRÃO CBHPO'!$F$1</f>
        <v>0</v>
      </c>
      <c r="H236" s="135">
        <f>'PADRÃO CBHPO'!G236</f>
        <v>70</v>
      </c>
      <c r="I236" s="136">
        <f t="shared" si="9"/>
        <v>35</v>
      </c>
      <c r="J236" s="135" t="str">
        <f>'PADRÃO CBHPO'!I236</f>
        <v>N/A</v>
      </c>
      <c r="K236" s="135" t="str">
        <f>'PADRÃO CBHPO'!J236</f>
        <v>N/A</v>
      </c>
      <c r="L236" s="148" t="str">
        <f>'PADRÃO CBHPO'!K236</f>
        <v>Percentual</v>
      </c>
      <c r="M236" s="155">
        <v>0</v>
      </c>
      <c r="N236" s="162">
        <f>'PADRÃO CBHPO'!L236</f>
        <v>399</v>
      </c>
      <c r="O236" s="7">
        <v>85200093</v>
      </c>
    </row>
    <row r="237" spans="1:15" x14ac:dyDescent="0.25">
      <c r="A237" s="130">
        <f>'PADRÃO CBHPO'!A237</f>
        <v>0</v>
      </c>
      <c r="B237" s="131" t="str">
        <f>'PADRÃO CBHPO'!B237</f>
        <v>4-Odont Rest</v>
      </c>
      <c r="C237" s="131" t="str">
        <f>'PADRÃO CBHPO'!C237</f>
        <v>Retratamento Endodôntico de Incisivo/Canino /Pré-molar uniradiculares</v>
      </c>
      <c r="D237" s="132">
        <f>'PADRÃO CBHPO'!D237</f>
        <v>2020</v>
      </c>
      <c r="E237" s="132">
        <f>'PADRÃO CBHPO'!E237</f>
        <v>250</v>
      </c>
      <c r="F237" s="133" t="str">
        <f t="shared" si="10"/>
        <v>0</v>
      </c>
      <c r="G237" s="134">
        <f>SUBSTITUTE(F237,".",",")/'PADRÃO CBHPO'!$F$1</f>
        <v>0</v>
      </c>
      <c r="H237" s="135">
        <f>'PADRÃO CBHPO'!G237</f>
        <v>70</v>
      </c>
      <c r="I237" s="136">
        <f t="shared" si="9"/>
        <v>35</v>
      </c>
      <c r="J237" s="135" t="str">
        <f>'PADRÃO CBHPO'!I237</f>
        <v>N/A</v>
      </c>
      <c r="K237" s="135" t="str">
        <f>'PADRÃO CBHPO'!J237</f>
        <v>N/A</v>
      </c>
      <c r="L237" s="148" t="str">
        <f>'PADRÃO CBHPO'!K237</f>
        <v>Percentual</v>
      </c>
      <c r="M237" s="155">
        <v>0</v>
      </c>
      <c r="N237" s="162">
        <f>'PADRÃO CBHPO'!L237</f>
        <v>295</v>
      </c>
      <c r="O237" s="7">
        <v>85200115</v>
      </c>
    </row>
    <row r="238" spans="1:15" x14ac:dyDescent="0.25">
      <c r="A238" s="130">
        <f>'PADRÃO CBHPO'!A238</f>
        <v>0</v>
      </c>
      <c r="B238" s="131" t="str">
        <f>'PADRÃO CBHPO'!B238</f>
        <v>4-Odont Rest</v>
      </c>
      <c r="C238" s="131" t="str">
        <f>'PADRÃO CBHPO'!C238</f>
        <v xml:space="preserve">Retratamento Endodôntico de Molar </v>
      </c>
      <c r="D238" s="132">
        <f>'PADRÃO CBHPO'!D238</f>
        <v>2020</v>
      </c>
      <c r="E238" s="132">
        <f>'PADRÃO CBHPO'!E238</f>
        <v>450</v>
      </c>
      <c r="F238" s="133" t="str">
        <f t="shared" si="10"/>
        <v>0</v>
      </c>
      <c r="G238" s="134">
        <f>SUBSTITUTE(F238,".",",")/'PADRÃO CBHPO'!$F$1</f>
        <v>0</v>
      </c>
      <c r="H238" s="135">
        <f>'PADRÃO CBHPO'!G238</f>
        <v>70</v>
      </c>
      <c r="I238" s="136">
        <f t="shared" si="9"/>
        <v>35</v>
      </c>
      <c r="J238" s="135" t="str">
        <f>'PADRÃO CBHPO'!I238</f>
        <v>N/A</v>
      </c>
      <c r="K238" s="135" t="str">
        <f>'PADRÃO CBHPO'!J238</f>
        <v>N/A</v>
      </c>
      <c r="L238" s="148" t="str">
        <f>'PADRÃO CBHPO'!K238</f>
        <v>Percentual</v>
      </c>
      <c r="M238" s="155">
        <v>0</v>
      </c>
      <c r="N238" s="162">
        <f>'PADRÃO CBHPO'!L238</f>
        <v>503</v>
      </c>
      <c r="O238" s="168"/>
    </row>
    <row r="239" spans="1:15" x14ac:dyDescent="0.25">
      <c r="A239" s="130">
        <f>'PADRÃO CBHPO'!A239</f>
        <v>0</v>
      </c>
      <c r="B239" s="131" t="str">
        <f>'PADRÃO CBHPO'!B239</f>
        <v>4-Odont Rest</v>
      </c>
      <c r="C239" s="131" t="str">
        <f>'PADRÃO CBHPO'!C239</f>
        <v xml:space="preserve">Tratamento conservador de Luxação da Articulação Têmporo-Mandibular </v>
      </c>
      <c r="D239" s="132">
        <f>'PADRÃO CBHPO'!D239</f>
        <v>2020</v>
      </c>
      <c r="E239" s="132">
        <f>'PADRÃO CBHPO'!E239</f>
        <v>100</v>
      </c>
      <c r="F239" s="133" t="str">
        <f t="shared" si="10"/>
        <v>0</v>
      </c>
      <c r="G239" s="134">
        <f>SUBSTITUTE(F239,".",",")/'PADRÃO CBHPO'!$F$1</f>
        <v>0</v>
      </c>
      <c r="H239" s="135">
        <f>'PADRÃO CBHPO'!G239</f>
        <v>25</v>
      </c>
      <c r="I239" s="136">
        <f t="shared" si="9"/>
        <v>12.5</v>
      </c>
      <c r="J239" s="135" t="str">
        <f>'PADRÃO CBHPO'!I239</f>
        <v>N/A</v>
      </c>
      <c r="K239" s="135" t="str">
        <f>'PADRÃO CBHPO'!J239</f>
        <v>N/A</v>
      </c>
      <c r="L239" s="148" t="str">
        <f>'PADRÃO CBHPO'!K239</f>
        <v>Percentual</v>
      </c>
      <c r="M239" s="155">
        <v>0</v>
      </c>
      <c r="N239" s="162">
        <f>'PADRÃO CBHPO'!L239</f>
        <v>116.5</v>
      </c>
      <c r="O239" s="7">
        <v>82001642</v>
      </c>
    </row>
    <row r="240" spans="1:15" x14ac:dyDescent="0.25">
      <c r="A240" s="130">
        <f>'PADRÃO CBHPO'!A240</f>
        <v>0</v>
      </c>
      <c r="B240" s="131" t="str">
        <f>'PADRÃO CBHPO'!B240</f>
        <v>4-Odont Rest</v>
      </c>
      <c r="C240" s="131" t="str">
        <f>'PADRÃO CBHPO'!C240</f>
        <v>Tratamento da manutenção para periodontite grave (2 em 2 meses)</v>
      </c>
      <c r="D240" s="132">
        <f>'PADRÃO CBHPO'!D240</f>
        <v>2020</v>
      </c>
      <c r="E240" s="132">
        <f>'PADRÃO CBHPO'!E240</f>
        <v>150</v>
      </c>
      <c r="F240" s="133" t="str">
        <f t="shared" si="10"/>
        <v>0</v>
      </c>
      <c r="G240" s="134">
        <f>SUBSTITUTE(F240,".",",")/'PADRÃO CBHPO'!$F$1</f>
        <v>0</v>
      </c>
      <c r="H240" s="135">
        <f>'PADRÃO CBHPO'!G240</f>
        <v>45</v>
      </c>
      <c r="I240" s="136">
        <f t="shared" si="9"/>
        <v>22.5</v>
      </c>
      <c r="J240" s="135" t="str">
        <f>'PADRÃO CBHPO'!I240</f>
        <v>N/A</v>
      </c>
      <c r="K240" s="135" t="str">
        <f>'PADRÃO CBHPO'!J240</f>
        <v>N/A</v>
      </c>
      <c r="L240" s="148" t="str">
        <f>'PADRÃO CBHPO'!K240</f>
        <v>Percentual</v>
      </c>
      <c r="M240" s="155">
        <v>0</v>
      </c>
      <c r="N240" s="162">
        <f>'PADRÃO CBHPO'!L240</f>
        <v>178.5</v>
      </c>
      <c r="O240" s="168"/>
    </row>
    <row r="241" spans="1:15" x14ac:dyDescent="0.25">
      <c r="A241" s="130">
        <f>'PADRÃO CBHPO'!A241</f>
        <v>0</v>
      </c>
      <c r="B241" s="131" t="str">
        <f>'PADRÃO CBHPO'!B241</f>
        <v>4-Odont Rest</v>
      </c>
      <c r="C241" s="131" t="str">
        <f>'PADRÃO CBHPO'!C241</f>
        <v>Tratamento de abscesso periodontal agudo</v>
      </c>
      <c r="D241" s="132">
        <f>'PADRÃO CBHPO'!D241</f>
        <v>2020</v>
      </c>
      <c r="E241" s="132">
        <f>'PADRÃO CBHPO'!E241</f>
        <v>150</v>
      </c>
      <c r="F241" s="133" t="str">
        <f t="shared" si="10"/>
        <v>0</v>
      </c>
      <c r="G241" s="134">
        <f>SUBSTITUTE(F241,".",",")/'PADRÃO CBHPO'!$F$1</f>
        <v>0</v>
      </c>
      <c r="H241" s="135">
        <f>'PADRÃO CBHPO'!G241</f>
        <v>30</v>
      </c>
      <c r="I241" s="136">
        <f t="shared" si="9"/>
        <v>15</v>
      </c>
      <c r="J241" s="135" t="str">
        <f>'PADRÃO CBHPO'!I241</f>
        <v>N/A</v>
      </c>
      <c r="K241" s="135" t="str">
        <f>'PADRÃO CBHPO'!J241</f>
        <v>N/A</v>
      </c>
      <c r="L241" s="148" t="str">
        <f>'PADRÃO CBHPO'!K241</f>
        <v>Percentual</v>
      </c>
      <c r="M241" s="155">
        <v>0</v>
      </c>
      <c r="N241" s="162">
        <f>'PADRÃO CBHPO'!L241</f>
        <v>171</v>
      </c>
      <c r="O241" s="7">
        <v>85300063</v>
      </c>
    </row>
    <row r="242" spans="1:15" x14ac:dyDescent="0.25">
      <c r="A242" s="130">
        <f>'PADRÃO CBHPO'!A242</f>
        <v>0</v>
      </c>
      <c r="B242" s="131" t="str">
        <f>'PADRÃO CBHPO'!B242</f>
        <v>4-Odont Rest</v>
      </c>
      <c r="C242" s="131" t="str">
        <f>'PADRÃO CBHPO'!C242</f>
        <v>Tratamento de fluorose</v>
      </c>
      <c r="D242" s="132">
        <f>'PADRÃO CBHPO'!D242</f>
        <v>2020</v>
      </c>
      <c r="E242" s="132">
        <f>'PADRÃO CBHPO'!E242</f>
        <v>80</v>
      </c>
      <c r="F242" s="133" t="str">
        <f t="shared" si="10"/>
        <v>0</v>
      </c>
      <c r="G242" s="134">
        <f>SUBSTITUTE(F242,".",",")/'PADRÃO CBHPO'!$F$1</f>
        <v>0</v>
      </c>
      <c r="H242" s="135">
        <f>'PADRÃO CBHPO'!G242</f>
        <v>10</v>
      </c>
      <c r="I242" s="136">
        <f t="shared" si="9"/>
        <v>5</v>
      </c>
      <c r="J242" s="135" t="str">
        <f>'PADRÃO CBHPO'!I242</f>
        <v>N/A</v>
      </c>
      <c r="K242" s="135" t="str">
        <f>'PADRÃO CBHPO'!J242</f>
        <v>N/A</v>
      </c>
      <c r="L242" s="148" t="str">
        <f>'PADRÃO CBHPO'!K242</f>
        <v>Percentual</v>
      </c>
      <c r="M242" s="155">
        <v>0</v>
      </c>
      <c r="N242" s="162">
        <f>'PADRÃO CBHPO'!L242</f>
        <v>88.2</v>
      </c>
      <c r="O242" s="7">
        <v>85100234</v>
      </c>
    </row>
    <row r="243" spans="1:15" x14ac:dyDescent="0.25">
      <c r="A243" s="130">
        <f>'PADRÃO CBHPO'!A243</f>
        <v>0</v>
      </c>
      <c r="B243" s="131" t="str">
        <f>'PADRÃO CBHPO'!B243</f>
        <v>4-Odont Rest</v>
      </c>
      <c r="C243" s="131" t="str">
        <f>'PADRÃO CBHPO'!C243</f>
        <v>Tratamento de gengivite necrosante aguda - GNA (por sessão)</v>
      </c>
      <c r="D243" s="132">
        <f>'PADRÃO CBHPO'!D243</f>
        <v>2020</v>
      </c>
      <c r="E243" s="132">
        <f>'PADRÃO CBHPO'!E243</f>
        <v>100</v>
      </c>
      <c r="F243" s="133" t="str">
        <f t="shared" si="10"/>
        <v>0</v>
      </c>
      <c r="G243" s="134">
        <f>SUBSTITUTE(F243,".",",")/'PADRÃO CBHPO'!$F$1</f>
        <v>0</v>
      </c>
      <c r="H243" s="135">
        <f>'PADRÃO CBHPO'!G243</f>
        <v>20</v>
      </c>
      <c r="I243" s="136">
        <f t="shared" si="9"/>
        <v>10</v>
      </c>
      <c r="J243" s="135" t="str">
        <f>'PADRÃO CBHPO'!I243</f>
        <v>N/A</v>
      </c>
      <c r="K243" s="135" t="str">
        <f>'PADRÃO CBHPO'!J243</f>
        <v>N/A</v>
      </c>
      <c r="L243" s="148" t="str">
        <f>'PADRÃO CBHPO'!K243</f>
        <v>Percentual</v>
      </c>
      <c r="M243" s="155">
        <v>0</v>
      </c>
      <c r="N243" s="162">
        <f>'PADRÃO CBHPO'!L243</f>
        <v>114</v>
      </c>
      <c r="O243" s="7">
        <v>85300071</v>
      </c>
    </row>
    <row r="244" spans="1:15" x14ac:dyDescent="0.25">
      <c r="A244" s="130">
        <f>'PADRÃO CBHPO'!A244</f>
        <v>0</v>
      </c>
      <c r="B244" s="131" t="str">
        <f>'PADRÃO CBHPO'!B244</f>
        <v>4-Odont Rest</v>
      </c>
      <c r="C244" s="131" t="str">
        <f>'PADRÃO CBHPO'!C244</f>
        <v>Tratamento de manutenção para periodontite leve (6 em 6 meses)</v>
      </c>
      <c r="D244" s="132">
        <f>'PADRÃO CBHPO'!D244</f>
        <v>2020</v>
      </c>
      <c r="E244" s="132">
        <f>'PADRÃO CBHPO'!E244</f>
        <v>150</v>
      </c>
      <c r="F244" s="133" t="str">
        <f t="shared" si="10"/>
        <v>0</v>
      </c>
      <c r="G244" s="134">
        <f>SUBSTITUTE(F244,".",",")/'PADRÃO CBHPO'!$F$1</f>
        <v>0</v>
      </c>
      <c r="H244" s="135">
        <f>'PADRÃO CBHPO'!G244</f>
        <v>45</v>
      </c>
      <c r="I244" s="136">
        <f t="shared" si="9"/>
        <v>22.5</v>
      </c>
      <c r="J244" s="135" t="str">
        <f>'PADRÃO CBHPO'!I244</f>
        <v>N/A</v>
      </c>
      <c r="K244" s="135" t="str">
        <f>'PADRÃO CBHPO'!J244</f>
        <v>N/A</v>
      </c>
      <c r="L244" s="148" t="str">
        <f>'PADRÃO CBHPO'!K244</f>
        <v>Percentual</v>
      </c>
      <c r="M244" s="155">
        <v>0</v>
      </c>
      <c r="N244" s="162">
        <f>'PADRÃO CBHPO'!L244</f>
        <v>178.5</v>
      </c>
      <c r="O244" s="168"/>
    </row>
    <row r="245" spans="1:15" x14ac:dyDescent="0.25">
      <c r="A245" s="130">
        <f>'PADRÃO CBHPO'!A245</f>
        <v>0</v>
      </c>
      <c r="B245" s="131" t="str">
        <f>'PADRÃO CBHPO'!B245</f>
        <v>4-Odont Rest</v>
      </c>
      <c r="C245" s="131" t="str">
        <f>'PADRÃO CBHPO'!C245</f>
        <v>Tratamento de manutenção para periodontite moderada (4 em 4 meses)</v>
      </c>
      <c r="D245" s="132">
        <f>'PADRÃO CBHPO'!D245</f>
        <v>2020</v>
      </c>
      <c r="E245" s="132">
        <f>'PADRÃO CBHPO'!E245</f>
        <v>150</v>
      </c>
      <c r="F245" s="133" t="str">
        <f t="shared" si="10"/>
        <v>0</v>
      </c>
      <c r="G245" s="134">
        <f>SUBSTITUTE(F245,".",",")/'PADRÃO CBHPO'!$F$1</f>
        <v>0</v>
      </c>
      <c r="H245" s="135">
        <f>'PADRÃO CBHPO'!G245</f>
        <v>45</v>
      </c>
      <c r="I245" s="136">
        <f t="shared" si="9"/>
        <v>22.5</v>
      </c>
      <c r="J245" s="135" t="str">
        <f>'PADRÃO CBHPO'!I245</f>
        <v>N/A</v>
      </c>
      <c r="K245" s="135" t="str">
        <f>'PADRÃO CBHPO'!J245</f>
        <v>N/A</v>
      </c>
      <c r="L245" s="148" t="str">
        <f>'PADRÃO CBHPO'!K245</f>
        <v>Percentual</v>
      </c>
      <c r="M245" s="155">
        <v>0</v>
      </c>
      <c r="N245" s="162">
        <f>'PADRÃO CBHPO'!L245</f>
        <v>178.5</v>
      </c>
      <c r="O245" s="168"/>
    </row>
    <row r="246" spans="1:15" x14ac:dyDescent="0.25">
      <c r="A246" s="130">
        <f>'PADRÃO CBHPO'!A246</f>
        <v>0</v>
      </c>
      <c r="B246" s="131" t="str">
        <f>'PADRÃO CBHPO'!B246</f>
        <v>4-Odont Rest</v>
      </c>
      <c r="C246" s="131" t="str">
        <f>'PADRÃO CBHPO'!C246</f>
        <v>Tratamento de perfuração endodôntico</v>
      </c>
      <c r="D246" s="132">
        <f>'PADRÃO CBHPO'!D246</f>
        <v>2020</v>
      </c>
      <c r="E246" s="132">
        <f>'PADRÃO CBHPO'!E246</f>
        <v>200</v>
      </c>
      <c r="F246" s="133" t="str">
        <f t="shared" si="10"/>
        <v>0</v>
      </c>
      <c r="G246" s="134">
        <f>SUBSTITUTE(F246,".",",")/'PADRÃO CBHPO'!$F$1</f>
        <v>0</v>
      </c>
      <c r="H246" s="135">
        <f>'PADRÃO CBHPO'!G246</f>
        <v>50</v>
      </c>
      <c r="I246" s="136">
        <f t="shared" si="9"/>
        <v>25</v>
      </c>
      <c r="J246" s="135" t="str">
        <f>'PADRÃO CBHPO'!I246</f>
        <v>N/A</v>
      </c>
      <c r="K246" s="135" t="str">
        <f>'PADRÃO CBHPO'!J246</f>
        <v>N/A</v>
      </c>
      <c r="L246" s="148" t="str">
        <f>'PADRÃO CBHPO'!K246</f>
        <v>Percentual</v>
      </c>
      <c r="M246" s="155">
        <v>0</v>
      </c>
      <c r="N246" s="162">
        <f>'PADRÃO CBHPO'!L246</f>
        <v>233</v>
      </c>
      <c r="O246" s="7">
        <v>85200123</v>
      </c>
    </row>
    <row r="247" spans="1:15" x14ac:dyDescent="0.25">
      <c r="A247" s="130">
        <f>'PADRÃO CBHPO'!A247</f>
        <v>0</v>
      </c>
      <c r="B247" s="131" t="str">
        <f>'PADRÃO CBHPO'!B247</f>
        <v>4-Odont Rest</v>
      </c>
      <c r="C247" s="131" t="str">
        <f>'PADRÃO CBHPO'!C247</f>
        <v>Tratamento endodôntico de canino / pré-molar - birradiculares</v>
      </c>
      <c r="D247" s="132">
        <f>'PADRÃO CBHPO'!D247</f>
        <v>2020</v>
      </c>
      <c r="E247" s="132">
        <f>'PADRÃO CBHPO'!E247</f>
        <v>350</v>
      </c>
      <c r="F247" s="133" t="str">
        <f t="shared" si="10"/>
        <v>0</v>
      </c>
      <c r="G247" s="134">
        <f>SUBSTITUTE(F247,".",",")/'PADRÃO CBHPO'!$F$1</f>
        <v>0</v>
      </c>
      <c r="H247" s="135">
        <f>'PADRÃO CBHPO'!G247</f>
        <v>75</v>
      </c>
      <c r="I247" s="136">
        <f t="shared" si="9"/>
        <v>37.5</v>
      </c>
      <c r="J247" s="135" t="str">
        <f>'PADRÃO CBHPO'!I247</f>
        <v>N/A</v>
      </c>
      <c r="K247" s="135" t="str">
        <f>'PADRÃO CBHPO'!J247</f>
        <v>N/A</v>
      </c>
      <c r="L247" s="148" t="str">
        <f>'PADRÃO CBHPO'!K247</f>
        <v>Percentual</v>
      </c>
      <c r="M247" s="155">
        <v>0</v>
      </c>
      <c r="N247" s="162">
        <f>'PADRÃO CBHPO'!L247</f>
        <v>401.5</v>
      </c>
      <c r="O247" s="7">
        <v>85200140</v>
      </c>
    </row>
    <row r="248" spans="1:15" x14ac:dyDescent="0.25">
      <c r="A248" s="130">
        <f>'PADRÃO CBHPO'!A248</f>
        <v>0</v>
      </c>
      <c r="B248" s="131" t="str">
        <f>'PADRÃO CBHPO'!B248</f>
        <v>4-Odont Rest</v>
      </c>
      <c r="C248" s="131" t="str">
        <f>'PADRÃO CBHPO'!C248</f>
        <v>Tratamento endodôntico de dentes com rizogênese Incompleta (por sessão)</v>
      </c>
      <c r="D248" s="132">
        <f>'PADRÃO CBHPO'!D248</f>
        <v>2020</v>
      </c>
      <c r="E248" s="132">
        <f>'PADRÃO CBHPO'!E248</f>
        <v>150</v>
      </c>
      <c r="F248" s="133" t="str">
        <f t="shared" si="10"/>
        <v>0</v>
      </c>
      <c r="G248" s="134">
        <f>SUBSTITUTE(F248,".",",")/'PADRÃO CBHPO'!$F$1</f>
        <v>0</v>
      </c>
      <c r="H248" s="135">
        <f>'PADRÃO CBHPO'!G248</f>
        <v>35</v>
      </c>
      <c r="I248" s="136">
        <f t="shared" si="9"/>
        <v>17.5</v>
      </c>
      <c r="J248" s="135" t="str">
        <f>'PADRÃO CBHPO'!I248</f>
        <v>N/A</v>
      </c>
      <c r="K248" s="135" t="str">
        <f>'PADRÃO CBHPO'!J248</f>
        <v>N/A</v>
      </c>
      <c r="L248" s="148" t="str">
        <f>'PADRÃO CBHPO'!K248</f>
        <v>Percentual</v>
      </c>
      <c r="M248" s="155">
        <v>0</v>
      </c>
      <c r="N248" s="162">
        <f>'PADRÃO CBHPO'!L248</f>
        <v>173.5</v>
      </c>
      <c r="O248" s="7">
        <v>85200131</v>
      </c>
    </row>
    <row r="249" spans="1:15" x14ac:dyDescent="0.25">
      <c r="A249" s="130">
        <f>'PADRÃO CBHPO'!A249</f>
        <v>0</v>
      </c>
      <c r="B249" s="131" t="str">
        <f>'PADRÃO CBHPO'!B249</f>
        <v>4-Odont Rest</v>
      </c>
      <c r="C249" s="131" t="str">
        <f>'PADRÃO CBHPO'!C249</f>
        <v>Tratamento Endodôntico de Incisivo / Canino / Pré-molar - Uni - radicular</v>
      </c>
      <c r="D249" s="132">
        <f>'PADRÃO CBHPO'!D249</f>
        <v>2020</v>
      </c>
      <c r="E249" s="132">
        <f>'PADRÃO CBHPO'!E249</f>
        <v>250</v>
      </c>
      <c r="F249" s="133" t="str">
        <f t="shared" si="10"/>
        <v>0</v>
      </c>
      <c r="G249" s="134">
        <f>SUBSTITUTE(F249,".",",")/'PADRÃO CBHPO'!$F$1</f>
        <v>0</v>
      </c>
      <c r="H249" s="135">
        <f>'PADRÃO CBHPO'!G249</f>
        <v>65</v>
      </c>
      <c r="I249" s="136">
        <f t="shared" si="9"/>
        <v>32.5</v>
      </c>
      <c r="J249" s="135" t="str">
        <f>'PADRÃO CBHPO'!I249</f>
        <v>N/A</v>
      </c>
      <c r="K249" s="135" t="str">
        <f>'PADRÃO CBHPO'!J249</f>
        <v>N/A</v>
      </c>
      <c r="L249" s="148" t="str">
        <f>'PADRÃO CBHPO'!K249</f>
        <v>Percentual</v>
      </c>
      <c r="M249" s="155">
        <v>0</v>
      </c>
      <c r="N249" s="162">
        <f>'PADRÃO CBHPO'!L249</f>
        <v>292.5</v>
      </c>
      <c r="O249" s="7">
        <v>85200166</v>
      </c>
    </row>
    <row r="250" spans="1:15" x14ac:dyDescent="0.25">
      <c r="A250" s="137">
        <f>'PADRÃO CBHPO'!A250</f>
        <v>0</v>
      </c>
      <c r="B250" s="138" t="str">
        <f>'PADRÃO CBHPO'!B250</f>
        <v>4-Odont Rest</v>
      </c>
      <c r="C250" s="138" t="str">
        <f>'PADRÃO CBHPO'!C250</f>
        <v xml:space="preserve">Tratamento Endodôntico de Molar </v>
      </c>
      <c r="D250" s="139">
        <f>'PADRÃO CBHPO'!D250</f>
        <v>2020</v>
      </c>
      <c r="E250" s="139">
        <f>'PADRÃO CBHPO'!E250</f>
        <v>450</v>
      </c>
      <c r="F250" s="140" t="str">
        <f t="shared" si="10"/>
        <v>0</v>
      </c>
      <c r="G250" s="141">
        <f>SUBSTITUTE(F250,".",",")/'PADRÃO CBHPO'!$F$1</f>
        <v>0</v>
      </c>
      <c r="H250" s="142">
        <f>'PADRÃO CBHPO'!G250</f>
        <v>70</v>
      </c>
      <c r="I250" s="143">
        <f t="shared" si="9"/>
        <v>35</v>
      </c>
      <c r="J250" s="142" t="str">
        <f>'PADRÃO CBHPO'!I250</f>
        <v>N/A</v>
      </c>
      <c r="K250" s="142" t="str">
        <f>'PADRÃO CBHPO'!J250</f>
        <v>N/A</v>
      </c>
      <c r="L250" s="149" t="str">
        <f>'PADRÃO CBHPO'!K250</f>
        <v>Percentual</v>
      </c>
      <c r="M250" s="156">
        <v>0</v>
      </c>
      <c r="N250" s="163">
        <f>'PADRÃO CBHPO'!L250</f>
        <v>503</v>
      </c>
      <c r="O250" s="168"/>
    </row>
    <row r="251" spans="1:15" x14ac:dyDescent="0.25">
      <c r="A251" s="115">
        <f>'PADRÃO CBHPO'!A251</f>
        <v>0</v>
      </c>
      <c r="B251" s="116" t="str">
        <f>'PADRÃO CBHPO'!B251</f>
        <v>5-Od Pediat</v>
      </c>
      <c r="C251" s="116" t="str">
        <f>'PADRÃO CBHPO'!C251</f>
        <v>Coroa de acetato</v>
      </c>
      <c r="D251" s="118">
        <f>'PADRÃO CBHPO'!D251</f>
        <v>2020</v>
      </c>
      <c r="E251" s="118">
        <f>'PADRÃO CBHPO'!E251</f>
        <v>250</v>
      </c>
      <c r="F251" s="119" t="str">
        <f t="shared" ref="F251:F259" si="11">SUBSTITUTE(IF(M251&lt;&gt;0,(M251 - I251 - IF(L251&lt;&gt;"Percentual",(E251*L251/100)))/E251,0),".",",")</f>
        <v>0</v>
      </c>
      <c r="G251" s="120">
        <f>SUBSTITUTE(F251,".",",")/'PADRÃO CBHPO'!$F$1</f>
        <v>0</v>
      </c>
      <c r="H251" s="121">
        <f>'PADRÃO CBHPO'!G251</f>
        <v>50</v>
      </c>
      <c r="I251" s="122">
        <f t="shared" si="9"/>
        <v>25</v>
      </c>
      <c r="J251" s="121" t="str">
        <f>'PADRÃO CBHPO'!I251</f>
        <v>N/A</v>
      </c>
      <c r="K251" s="121" t="str">
        <f>'PADRÃO CBHPO'!J251</f>
        <v>N/A</v>
      </c>
      <c r="L251" s="144" t="str">
        <f>'PADRÃO CBHPO'!K251</f>
        <v>Percentual</v>
      </c>
      <c r="M251" s="151">
        <v>0</v>
      </c>
      <c r="N251" s="158">
        <f>'PADRÃO CBHPO'!L251</f>
        <v>285</v>
      </c>
      <c r="O251" s="7">
        <v>87000040</v>
      </c>
    </row>
    <row r="252" spans="1:15" x14ac:dyDescent="0.25">
      <c r="A252" s="105">
        <f>'PADRÃO CBHPO'!A252</f>
        <v>0</v>
      </c>
      <c r="B252" s="92" t="str">
        <f>'PADRÃO CBHPO'!B252</f>
        <v>5-Od Pediat</v>
      </c>
      <c r="C252" s="92" t="str">
        <f>'PADRÃO CBHPO'!C252</f>
        <v>Coroa de aço</v>
      </c>
      <c r="D252" s="94">
        <f>'PADRÃO CBHPO'!D252</f>
        <v>2020</v>
      </c>
      <c r="E252" s="94">
        <f>'PADRÃO CBHPO'!E252</f>
        <v>250</v>
      </c>
      <c r="F252" s="95" t="str">
        <f t="shared" si="11"/>
        <v>0</v>
      </c>
      <c r="G252" s="96">
        <f>SUBSTITUTE(F252,".",",")/'PADRÃO CBHPO'!$F$1</f>
        <v>0</v>
      </c>
      <c r="H252" s="97">
        <f>'PADRÃO CBHPO'!G252</f>
        <v>50</v>
      </c>
      <c r="I252" s="98">
        <f t="shared" si="9"/>
        <v>25</v>
      </c>
      <c r="J252" s="97" t="str">
        <f>'PADRÃO CBHPO'!I252</f>
        <v>N/A</v>
      </c>
      <c r="K252" s="97" t="str">
        <f>'PADRÃO CBHPO'!J252</f>
        <v>N/A</v>
      </c>
      <c r="L252" s="145" t="str">
        <f>'PADRÃO CBHPO'!K252</f>
        <v>Percentual</v>
      </c>
      <c r="M252" s="152">
        <v>0</v>
      </c>
      <c r="N252" s="159">
        <f>'PADRÃO CBHPO'!L252</f>
        <v>285</v>
      </c>
      <c r="O252" s="7">
        <v>87000059</v>
      </c>
    </row>
    <row r="253" spans="1:15" x14ac:dyDescent="0.25">
      <c r="A253" s="105">
        <f>'PADRÃO CBHPO'!A253</f>
        <v>0</v>
      </c>
      <c r="B253" s="92" t="str">
        <f>'PADRÃO CBHPO'!B253</f>
        <v>5-Od Pediat</v>
      </c>
      <c r="C253" s="92" t="str">
        <f>'PADRÃO CBHPO'!C253</f>
        <v>Coroa de policarbonato</v>
      </c>
      <c r="D253" s="94">
        <f>'PADRÃO CBHPO'!D253</f>
        <v>2020</v>
      </c>
      <c r="E253" s="94">
        <f>'PADRÃO CBHPO'!E253</f>
        <v>250</v>
      </c>
      <c r="F253" s="95" t="str">
        <f t="shared" si="11"/>
        <v>0</v>
      </c>
      <c r="G253" s="96">
        <f>SUBSTITUTE(F253,".",",")/'PADRÃO CBHPO'!$F$1</f>
        <v>0</v>
      </c>
      <c r="H253" s="97">
        <f>'PADRÃO CBHPO'!G253</f>
        <v>80</v>
      </c>
      <c r="I253" s="98">
        <f t="shared" si="9"/>
        <v>40</v>
      </c>
      <c r="J253" s="97" t="str">
        <f>'PADRÃO CBHPO'!I253</f>
        <v>N/A</v>
      </c>
      <c r="K253" s="97" t="str">
        <f>'PADRÃO CBHPO'!J253</f>
        <v>N/A</v>
      </c>
      <c r="L253" s="145" t="str">
        <f>'PADRÃO CBHPO'!K253</f>
        <v>Percentual</v>
      </c>
      <c r="M253" s="152">
        <v>0</v>
      </c>
      <c r="N253" s="159">
        <f>'PADRÃO CBHPO'!L253</f>
        <v>300</v>
      </c>
      <c r="O253" s="7">
        <v>87000067</v>
      </c>
    </row>
    <row r="254" spans="1:15" x14ac:dyDescent="0.25">
      <c r="A254" s="105">
        <f>'PADRÃO CBHPO'!A254</f>
        <v>0</v>
      </c>
      <c r="B254" s="92" t="str">
        <f>'PADRÃO CBHPO'!B254</f>
        <v>5-Od Pediat</v>
      </c>
      <c r="C254" s="92" t="str">
        <f>'PADRÃO CBHPO'!C254</f>
        <v>Exodontia de  decíduos</v>
      </c>
      <c r="D254" s="94">
        <f>'PADRÃO CBHPO'!D254</f>
        <v>2020</v>
      </c>
      <c r="E254" s="94">
        <f>'PADRÃO CBHPO'!E254</f>
        <v>100</v>
      </c>
      <c r="F254" s="95" t="str">
        <f t="shared" si="11"/>
        <v>0</v>
      </c>
      <c r="G254" s="96">
        <f>SUBSTITUTE(F254,".",",")/'PADRÃO CBHPO'!$F$1</f>
        <v>0</v>
      </c>
      <c r="H254" s="97">
        <f>'PADRÃO CBHPO'!G254</f>
        <v>15</v>
      </c>
      <c r="I254" s="98">
        <f t="shared" si="9"/>
        <v>7.5</v>
      </c>
      <c r="J254" s="97" t="str">
        <f>'PADRÃO CBHPO'!I254</f>
        <v>N/A</v>
      </c>
      <c r="K254" s="97" t="str">
        <f>'PADRÃO CBHPO'!J254</f>
        <v>N/A</v>
      </c>
      <c r="L254" s="145" t="str">
        <f>'PADRÃO CBHPO'!K254</f>
        <v>Percentual</v>
      </c>
      <c r="M254" s="152">
        <v>0</v>
      </c>
      <c r="N254" s="159">
        <f>'PADRÃO CBHPO'!L254</f>
        <v>111.5</v>
      </c>
      <c r="O254" s="7">
        <v>83000089</v>
      </c>
    </row>
    <row r="255" spans="1:15" x14ac:dyDescent="0.25">
      <c r="A255" s="105">
        <f>'PADRÃO CBHPO'!A255</f>
        <v>0</v>
      </c>
      <c r="B255" s="92" t="str">
        <f>'PADRÃO CBHPO'!B255</f>
        <v>5-Od Pediat</v>
      </c>
      <c r="C255" s="92" t="str">
        <f>'PADRÃO CBHPO'!C255</f>
        <v>Mantenedor de espaço fixo</v>
      </c>
      <c r="D255" s="94">
        <f>'PADRÃO CBHPO'!D255</f>
        <v>2020</v>
      </c>
      <c r="E255" s="94">
        <f>'PADRÃO CBHPO'!E255</f>
        <v>200</v>
      </c>
      <c r="F255" s="95" t="str">
        <f t="shared" si="11"/>
        <v>0</v>
      </c>
      <c r="G255" s="96">
        <f>SUBSTITUTE(F255,".",",")/'PADRÃO CBHPO'!$F$1</f>
        <v>0</v>
      </c>
      <c r="H255" s="97">
        <f>'PADRÃO CBHPO'!G255</f>
        <v>25</v>
      </c>
      <c r="I255" s="98">
        <f t="shared" si="9"/>
        <v>12.5</v>
      </c>
      <c r="J255" s="97" t="str">
        <f>'PADRÃO CBHPO'!I255</f>
        <v>Negoc.</v>
      </c>
      <c r="K255" s="97" t="str">
        <f>'PADRÃO CBHPO'!J255</f>
        <v>N/A</v>
      </c>
      <c r="L255" s="145" t="str">
        <f>'PADRÃO CBHPO'!K255</f>
        <v>Percentual</v>
      </c>
      <c r="M255" s="152">
        <v>0</v>
      </c>
      <c r="N255" s="159">
        <f>'PADRÃO CBHPO'!L255</f>
        <v>220.5</v>
      </c>
      <c r="O255" s="7">
        <v>83000097</v>
      </c>
    </row>
    <row r="256" spans="1:15" x14ac:dyDescent="0.25">
      <c r="A256" s="105">
        <f>'PADRÃO CBHPO'!A256</f>
        <v>0</v>
      </c>
      <c r="B256" s="92" t="str">
        <f>'PADRÃO CBHPO'!B256</f>
        <v>5-Od Pediat</v>
      </c>
      <c r="C256" s="92" t="str">
        <f>'PADRÃO CBHPO'!C256</f>
        <v>Mantenedor de espaço removível</v>
      </c>
      <c r="D256" s="94">
        <f>'PADRÃO CBHPO'!D256</f>
        <v>2020</v>
      </c>
      <c r="E256" s="94">
        <f>'PADRÃO CBHPO'!E256</f>
        <v>200</v>
      </c>
      <c r="F256" s="95" t="str">
        <f t="shared" si="11"/>
        <v>0</v>
      </c>
      <c r="G256" s="96">
        <f>SUBSTITUTE(F256,".",",")/'PADRÃO CBHPO'!$F$1</f>
        <v>0</v>
      </c>
      <c r="H256" s="97">
        <f>'PADRÃO CBHPO'!G256</f>
        <v>25</v>
      </c>
      <c r="I256" s="98">
        <f t="shared" ref="I256:I307" si="12">H256*SUBSTITUTE($I$1,".",",")</f>
        <v>12.5</v>
      </c>
      <c r="J256" s="97" t="str">
        <f>'PADRÃO CBHPO'!I256</f>
        <v>Negoc.</v>
      </c>
      <c r="K256" s="97" t="str">
        <f>'PADRÃO CBHPO'!J256</f>
        <v>N/A</v>
      </c>
      <c r="L256" s="145" t="str">
        <f>'PADRÃO CBHPO'!K256</f>
        <v>Percentual</v>
      </c>
      <c r="M256" s="152">
        <v>0</v>
      </c>
      <c r="N256" s="159">
        <f>'PADRÃO CBHPO'!L256</f>
        <v>220.5</v>
      </c>
      <c r="O256" s="7">
        <v>83000100</v>
      </c>
    </row>
    <row r="257" spans="1:15" x14ac:dyDescent="0.25">
      <c r="A257" s="105">
        <f>'PADRÃO CBHPO'!A257</f>
        <v>0</v>
      </c>
      <c r="B257" s="92" t="str">
        <f>'PADRÃO CBHPO'!B257</f>
        <v>5-Od Pediat</v>
      </c>
      <c r="C257" s="92" t="str">
        <f>'PADRÃO CBHPO'!C257</f>
        <v>Pulpotomia em decíduo</v>
      </c>
      <c r="D257" s="94">
        <f>'PADRÃO CBHPO'!D257</f>
        <v>2020</v>
      </c>
      <c r="E257" s="94">
        <f>'PADRÃO CBHPO'!E257</f>
        <v>200</v>
      </c>
      <c r="F257" s="95" t="str">
        <f t="shared" si="11"/>
        <v>0</v>
      </c>
      <c r="G257" s="96">
        <f>SUBSTITUTE(F257,".",",")/'PADRÃO CBHPO'!$F$1</f>
        <v>0</v>
      </c>
      <c r="H257" s="97">
        <f>'PADRÃO CBHPO'!G257</f>
        <v>22</v>
      </c>
      <c r="I257" s="98">
        <f t="shared" si="12"/>
        <v>11</v>
      </c>
      <c r="J257" s="97" t="str">
        <f>'PADRÃO CBHPO'!I257</f>
        <v>N/A</v>
      </c>
      <c r="K257" s="97" t="str">
        <f>'PADRÃO CBHPO'!J257</f>
        <v>N/A</v>
      </c>
      <c r="L257" s="145" t="str">
        <f>'PADRÃO CBHPO'!K257</f>
        <v>Percentual</v>
      </c>
      <c r="M257" s="152">
        <v>0</v>
      </c>
      <c r="N257" s="159">
        <f>'PADRÃO CBHPO'!L257</f>
        <v>219</v>
      </c>
      <c r="O257" s="7">
        <v>83000127</v>
      </c>
    </row>
    <row r="258" spans="1:15" x14ac:dyDescent="0.25">
      <c r="A258" s="105">
        <f>'PADRÃO CBHPO'!A258</f>
        <v>0</v>
      </c>
      <c r="B258" s="92" t="str">
        <f>'PADRÃO CBHPO'!B258</f>
        <v>5-Od Pediat</v>
      </c>
      <c r="C258" s="92" t="str">
        <f>'PADRÃO CBHPO'!C258</f>
        <v>Restauração atraumática - por elemento</v>
      </c>
      <c r="D258" s="94">
        <f>'PADRÃO CBHPO'!D258</f>
        <v>2020</v>
      </c>
      <c r="E258" s="94">
        <f>'PADRÃO CBHPO'!E258</f>
        <v>60</v>
      </c>
      <c r="F258" s="95" t="str">
        <f t="shared" si="11"/>
        <v>0</v>
      </c>
      <c r="G258" s="96">
        <f>SUBSTITUTE(F258,".",",")/'PADRÃO CBHPO'!$F$1</f>
        <v>0</v>
      </c>
      <c r="H258" s="97">
        <f>'PADRÃO CBHPO'!G258</f>
        <v>10</v>
      </c>
      <c r="I258" s="98">
        <f t="shared" si="12"/>
        <v>5</v>
      </c>
      <c r="J258" s="97" t="str">
        <f>'PADRÃO CBHPO'!I258</f>
        <v>N/A</v>
      </c>
      <c r="K258" s="97" t="str">
        <f>'PADRÃO CBHPO'!J258</f>
        <v>N/A</v>
      </c>
      <c r="L258" s="145" t="str">
        <f>'PADRÃO CBHPO'!K258</f>
        <v>Percentual</v>
      </c>
      <c r="M258" s="152">
        <v>0</v>
      </c>
      <c r="N258" s="159">
        <f>'PADRÃO CBHPO'!L258</f>
        <v>67.400000000000006</v>
      </c>
      <c r="O258" s="7">
        <v>83000135</v>
      </c>
    </row>
    <row r="259" spans="1:15" x14ac:dyDescent="0.25">
      <c r="A259" s="108">
        <f>'PADRÃO CBHPO'!A259</f>
        <v>0</v>
      </c>
      <c r="B259" s="109" t="str">
        <f>'PADRÃO CBHPO'!B259</f>
        <v>5-Od Pediat</v>
      </c>
      <c r="C259" s="109" t="str">
        <f>'PADRÃO CBHPO'!C259</f>
        <v xml:space="preserve">Tratamento endodôntico em decíduos  </v>
      </c>
      <c r="D259" s="110">
        <f>'PADRÃO CBHPO'!D259</f>
        <v>2020</v>
      </c>
      <c r="E259" s="110">
        <f>'PADRÃO CBHPO'!E259</f>
        <v>200</v>
      </c>
      <c r="F259" s="111" t="str">
        <f t="shared" si="11"/>
        <v>0</v>
      </c>
      <c r="G259" s="112">
        <f>SUBSTITUTE(F259,".",",")/'PADRÃO CBHPO'!$F$1</f>
        <v>0</v>
      </c>
      <c r="H259" s="113">
        <f>'PADRÃO CBHPO'!G259</f>
        <v>22</v>
      </c>
      <c r="I259" s="114">
        <f t="shared" si="12"/>
        <v>11</v>
      </c>
      <c r="J259" s="113" t="str">
        <f>'PADRÃO CBHPO'!I259</f>
        <v>N/A</v>
      </c>
      <c r="K259" s="113" t="str">
        <f>'PADRÃO CBHPO'!J259</f>
        <v>N/A</v>
      </c>
      <c r="L259" s="146" t="str">
        <f>'PADRÃO CBHPO'!K259</f>
        <v>Percentual</v>
      </c>
      <c r="M259" s="153">
        <v>0</v>
      </c>
      <c r="N259" s="160">
        <f>'PADRÃO CBHPO'!L259</f>
        <v>219</v>
      </c>
      <c r="O259" s="7">
        <v>83000151</v>
      </c>
    </row>
    <row r="260" spans="1:15" x14ac:dyDescent="0.25">
      <c r="A260" s="123">
        <f>'PADRÃO CBHPO'!A260</f>
        <v>0</v>
      </c>
      <c r="B260" s="124" t="str">
        <f>'PADRÃO CBHPO'!B260</f>
        <v>6-Ortod/Ortop</v>
      </c>
      <c r="C260" s="124" t="str">
        <f>'PADRÃO CBHPO'!C260</f>
        <v>Aletas Gomes</v>
      </c>
      <c r="D260" s="125">
        <f>'PADRÃO CBHPO'!D260</f>
        <v>2020</v>
      </c>
      <c r="E260" s="125">
        <f>'PADRÃO CBHPO'!E260</f>
        <v>240</v>
      </c>
      <c r="F260" s="126" t="str">
        <f t="shared" ref="F260:F297" si="13">SUBSTITUTE(IF(M260&lt;&gt;0,(M260 - I260 - IF(L260&lt;&gt;"Percentual",(E260*L260/100)))/E260,0),".",",")</f>
        <v>0</v>
      </c>
      <c r="G260" s="127">
        <f>SUBSTITUTE(F260,".",",")/'PADRÃO CBHPO'!$F$1</f>
        <v>0</v>
      </c>
      <c r="H260" s="128">
        <f>'PADRÃO CBHPO'!G260</f>
        <v>45</v>
      </c>
      <c r="I260" s="129">
        <f t="shared" si="12"/>
        <v>22.5</v>
      </c>
      <c r="J260" s="128" t="str">
        <f>'PADRÃO CBHPO'!I260</f>
        <v>Negoc.</v>
      </c>
      <c r="K260" s="128" t="str">
        <f>'PADRÃO CBHPO'!J260</f>
        <v>Negoc.</v>
      </c>
      <c r="L260" s="147" t="str">
        <f>'PADRÃO CBHPO'!K260</f>
        <v>Percentual</v>
      </c>
      <c r="M260" s="154">
        <v>0</v>
      </c>
      <c r="N260" s="161">
        <f>'PADRÃO CBHPO'!L260</f>
        <v>272.10000000000002</v>
      </c>
      <c r="O260" s="7">
        <v>86000012</v>
      </c>
    </row>
    <row r="261" spans="1:15" x14ac:dyDescent="0.25">
      <c r="A261" s="130">
        <f>'PADRÃO CBHPO'!A261</f>
        <v>0</v>
      </c>
      <c r="B261" s="131" t="str">
        <f>'PADRÃO CBHPO'!B261</f>
        <v>6-Ortod/Ortop</v>
      </c>
      <c r="C261" s="131" t="str">
        <f>'PADRÃO CBHPO'!C261</f>
        <v>Aparelho de Thurow</v>
      </c>
      <c r="D261" s="132">
        <f>'PADRÃO CBHPO'!D261</f>
        <v>2020</v>
      </c>
      <c r="E261" s="132">
        <f>'PADRÃO CBHPO'!E261</f>
        <v>150</v>
      </c>
      <c r="F261" s="133" t="str">
        <f t="shared" si="13"/>
        <v>0</v>
      </c>
      <c r="G261" s="134">
        <f>SUBSTITUTE(F261,".",",")/'PADRÃO CBHPO'!$F$1</f>
        <v>0</v>
      </c>
      <c r="H261" s="135">
        <f>'PADRÃO CBHPO'!G261</f>
        <v>55</v>
      </c>
      <c r="I261" s="136">
        <f t="shared" si="12"/>
        <v>27.5</v>
      </c>
      <c r="J261" s="135" t="str">
        <f>'PADRÃO CBHPO'!I261</f>
        <v>Negoc.</v>
      </c>
      <c r="K261" s="135" t="str">
        <f>'PADRÃO CBHPO'!J261</f>
        <v>Negoc.</v>
      </c>
      <c r="L261" s="148" t="str">
        <f>'PADRÃO CBHPO'!K261</f>
        <v>Percentual</v>
      </c>
      <c r="M261" s="155">
        <v>0</v>
      </c>
      <c r="N261" s="162">
        <f>'PADRÃO CBHPO'!L261</f>
        <v>183.5</v>
      </c>
      <c r="O261" s="7">
        <v>86000047</v>
      </c>
    </row>
    <row r="262" spans="1:15" x14ac:dyDescent="0.25">
      <c r="A262" s="130">
        <f>'PADRÃO CBHPO'!A262</f>
        <v>0</v>
      </c>
      <c r="B262" s="131" t="str">
        <f>'PADRÃO CBHPO'!B262</f>
        <v>6-Ortod/Ortop</v>
      </c>
      <c r="C262" s="131" t="str">
        <f>'PADRÃO CBHPO'!C262</f>
        <v xml:space="preserve">Aparelho extra-bucal </v>
      </c>
      <c r="D262" s="132">
        <f>'PADRÃO CBHPO'!D262</f>
        <v>2020</v>
      </c>
      <c r="E262" s="132">
        <f>'PADRÃO CBHPO'!E262</f>
        <v>260</v>
      </c>
      <c r="F262" s="133" t="str">
        <f t="shared" si="13"/>
        <v>0</v>
      </c>
      <c r="G262" s="134">
        <f>SUBSTITUTE(F262,".",",")/'PADRÃO CBHPO'!$F$1</f>
        <v>0</v>
      </c>
      <c r="H262" s="135">
        <f>'PADRÃO CBHPO'!G262</f>
        <v>105</v>
      </c>
      <c r="I262" s="136">
        <f t="shared" si="12"/>
        <v>52.5</v>
      </c>
      <c r="J262" s="135" t="str">
        <f>'PADRÃO CBHPO'!I262</f>
        <v>Negoc.</v>
      </c>
      <c r="K262" s="135" t="str">
        <f>'PADRÃO CBHPO'!J262</f>
        <v>Negoc.</v>
      </c>
      <c r="L262" s="148" t="str">
        <f>'PADRÃO CBHPO'!K262</f>
        <v>Percentual</v>
      </c>
      <c r="M262" s="155">
        <v>0</v>
      </c>
      <c r="N262" s="162">
        <f>'PADRÃO CBHPO'!L262</f>
        <v>322.90000000000003</v>
      </c>
      <c r="O262" s="7">
        <v>86000055</v>
      </c>
    </row>
    <row r="263" spans="1:15" x14ac:dyDescent="0.25">
      <c r="A263" s="130">
        <f>'PADRÃO CBHPO'!A263</f>
        <v>0</v>
      </c>
      <c r="B263" s="131" t="str">
        <f>'PADRÃO CBHPO'!B263</f>
        <v>6-Ortod/Ortop</v>
      </c>
      <c r="C263" s="131" t="str">
        <f>'PADRÃO CBHPO'!C263</f>
        <v>Aparelho Ordotôntico Fixo Estético - por arcada</v>
      </c>
      <c r="D263" s="132">
        <f>'PADRÃO CBHPO'!D263</f>
        <v>2020</v>
      </c>
      <c r="E263" s="132">
        <f>'PADRÃO CBHPO'!E263</f>
        <v>600</v>
      </c>
      <c r="F263" s="133" t="str">
        <f t="shared" si="13"/>
        <v>0</v>
      </c>
      <c r="G263" s="134">
        <f>SUBSTITUTE(F263,".",",")/'PADRÃO CBHPO'!$F$1</f>
        <v>0</v>
      </c>
      <c r="H263" s="135">
        <f>'PADRÃO CBHPO'!G263</f>
        <v>270</v>
      </c>
      <c r="I263" s="136">
        <f t="shared" si="12"/>
        <v>135</v>
      </c>
      <c r="J263" s="135" t="str">
        <f>'PADRÃO CBHPO'!I263</f>
        <v>N/A</v>
      </c>
      <c r="K263" s="135" t="str">
        <f>'PADRÃO CBHPO'!J263</f>
        <v>Negoc.</v>
      </c>
      <c r="L263" s="148" t="str">
        <f>'PADRÃO CBHPO'!K263</f>
        <v>Percentual</v>
      </c>
      <c r="M263" s="155">
        <v>0</v>
      </c>
      <c r="N263" s="162">
        <f>'PADRÃO CBHPO'!L263</f>
        <v>759</v>
      </c>
      <c r="O263" s="7">
        <v>86000080</v>
      </c>
    </row>
    <row r="264" spans="1:15" x14ac:dyDescent="0.25">
      <c r="A264" s="130">
        <f>'PADRÃO CBHPO'!A264</f>
        <v>0</v>
      </c>
      <c r="B264" s="131" t="str">
        <f>'PADRÃO CBHPO'!B264</f>
        <v>6-Ortod/Ortop</v>
      </c>
      <c r="C264" s="131" t="str">
        <f>'PADRÃO CBHPO'!C264</f>
        <v>Aparelho Ordotôntico Fixo Metálico - por arcada</v>
      </c>
      <c r="D264" s="132">
        <f>'PADRÃO CBHPO'!D264</f>
        <v>2020</v>
      </c>
      <c r="E264" s="132">
        <f>'PADRÃO CBHPO'!E264</f>
        <v>500</v>
      </c>
      <c r="F264" s="133" t="str">
        <f t="shared" si="13"/>
        <v>0</v>
      </c>
      <c r="G264" s="134">
        <f>SUBSTITUTE(F264,".",",")/'PADRÃO CBHPO'!$F$1</f>
        <v>0</v>
      </c>
      <c r="H264" s="135">
        <f>'PADRÃO CBHPO'!G264</f>
        <v>145</v>
      </c>
      <c r="I264" s="136">
        <f t="shared" si="12"/>
        <v>72.5</v>
      </c>
      <c r="J264" s="135" t="str">
        <f>'PADRÃO CBHPO'!I264</f>
        <v>N/A</v>
      </c>
      <c r="K264" s="135" t="str">
        <f>'PADRÃO CBHPO'!J264</f>
        <v>N/A</v>
      </c>
      <c r="L264" s="148" t="str">
        <f>'PADRÃO CBHPO'!K264</f>
        <v>Percentual</v>
      </c>
      <c r="M264" s="155">
        <v>0</v>
      </c>
      <c r="N264" s="162">
        <f>'PADRÃO CBHPO'!L264</f>
        <v>592.5</v>
      </c>
      <c r="O264" s="7">
        <v>86000098</v>
      </c>
    </row>
    <row r="265" spans="1:15" x14ac:dyDescent="0.25">
      <c r="A265" s="130">
        <f>'PADRÃO CBHPO'!A265</f>
        <v>0</v>
      </c>
      <c r="B265" s="131" t="str">
        <f>'PADRÃO CBHPO'!B265</f>
        <v>6-Ortod/Ortop</v>
      </c>
      <c r="C265" s="131" t="str">
        <f>'PADRÃO CBHPO'!C265</f>
        <v>Aparelho ortodontico fixo metálico parcial</v>
      </c>
      <c r="D265" s="132">
        <f>'PADRÃO CBHPO'!D265</f>
        <v>2020</v>
      </c>
      <c r="E265" s="132">
        <f>'PADRÃO CBHPO'!E265</f>
        <v>250</v>
      </c>
      <c r="F265" s="133" t="str">
        <f t="shared" si="13"/>
        <v>0</v>
      </c>
      <c r="G265" s="134">
        <f>SUBSTITUTE(F265,".",",")/'PADRÃO CBHPO'!$F$1</f>
        <v>0</v>
      </c>
      <c r="H265" s="135">
        <f>'PADRÃO CBHPO'!G265</f>
        <v>73</v>
      </c>
      <c r="I265" s="136">
        <f t="shared" si="12"/>
        <v>36.5</v>
      </c>
      <c r="J265" s="135" t="str">
        <f>'PADRÃO CBHPO'!I265</f>
        <v>N/A</v>
      </c>
      <c r="K265" s="135" t="str">
        <f>'PADRÃO CBHPO'!J265</f>
        <v>N/A</v>
      </c>
      <c r="L265" s="148" t="str">
        <f>'PADRÃO CBHPO'!K265</f>
        <v>Percentual</v>
      </c>
      <c r="M265" s="155">
        <v>0</v>
      </c>
      <c r="N265" s="162">
        <f>'PADRÃO CBHPO'!L265</f>
        <v>296.5</v>
      </c>
      <c r="O265" s="7">
        <v>86000110</v>
      </c>
    </row>
    <row r="266" spans="1:15" x14ac:dyDescent="0.25">
      <c r="A266" s="130">
        <f>'PADRÃO CBHPO'!A266</f>
        <v>0</v>
      </c>
      <c r="B266" s="131" t="str">
        <f>'PADRÃO CBHPO'!B266</f>
        <v>6-Ortod/Ortop</v>
      </c>
      <c r="C266" s="131" t="str">
        <f>'PADRÃO CBHPO'!C266</f>
        <v>Aparelho Removível com alças Bionator invertida ou de Escheler</v>
      </c>
      <c r="D266" s="132">
        <f>'PADRÃO CBHPO'!D266</f>
        <v>2020</v>
      </c>
      <c r="E266" s="132">
        <f>'PADRÃO CBHPO'!E266</f>
        <v>250</v>
      </c>
      <c r="F266" s="133" t="str">
        <f t="shared" si="13"/>
        <v>0</v>
      </c>
      <c r="G266" s="134">
        <f>SUBSTITUTE(F266,".",",")/'PADRÃO CBHPO'!$F$1</f>
        <v>0</v>
      </c>
      <c r="H266" s="135">
        <f>'PADRÃO CBHPO'!G266</f>
        <v>45</v>
      </c>
      <c r="I266" s="136">
        <f t="shared" si="12"/>
        <v>22.5</v>
      </c>
      <c r="J266" s="135" t="str">
        <f>'PADRÃO CBHPO'!I266</f>
        <v>Negoc.</v>
      </c>
      <c r="K266" s="135" t="str">
        <f>'PADRÃO CBHPO'!J266</f>
        <v>N/A</v>
      </c>
      <c r="L266" s="148" t="str">
        <f>'PADRÃO CBHPO'!K266</f>
        <v>Percentual</v>
      </c>
      <c r="M266" s="155">
        <v>0</v>
      </c>
      <c r="N266" s="162">
        <f>'PADRÃO CBHPO'!L266</f>
        <v>282.5</v>
      </c>
      <c r="O266" s="7">
        <v>86000128</v>
      </c>
    </row>
    <row r="267" spans="1:15" x14ac:dyDescent="0.25">
      <c r="A267" s="130">
        <f>'PADRÃO CBHPO'!A267</f>
        <v>0</v>
      </c>
      <c r="B267" s="131" t="str">
        <f>'PADRÃO CBHPO'!B267</f>
        <v>6-Ortod/Ortop</v>
      </c>
      <c r="C267" s="131" t="str">
        <f>'PADRÃO CBHPO'!C267</f>
        <v>Aparelho de Protração Mandibular -APM</v>
      </c>
      <c r="D267" s="132">
        <f>'PADRÃO CBHPO'!D267</f>
        <v>2020</v>
      </c>
      <c r="E267" s="132">
        <f>'PADRÃO CBHPO'!E267</f>
        <v>160</v>
      </c>
      <c r="F267" s="133" t="str">
        <f t="shared" si="13"/>
        <v>0</v>
      </c>
      <c r="G267" s="134">
        <f>SUBSTITUTE(F267,".",",")/'PADRÃO CBHPO'!$F$1</f>
        <v>0</v>
      </c>
      <c r="H267" s="135">
        <f>'PADRÃO CBHPO'!G267</f>
        <v>60</v>
      </c>
      <c r="I267" s="136">
        <f t="shared" si="12"/>
        <v>30</v>
      </c>
      <c r="J267" s="135" t="str">
        <f>'PADRÃO CBHPO'!I267</f>
        <v>Negoc.</v>
      </c>
      <c r="K267" s="135" t="str">
        <f>'PADRÃO CBHPO'!J267</f>
        <v>N/A</v>
      </c>
      <c r="L267" s="148" t="str">
        <f>'PADRÃO CBHPO'!K267</f>
        <v>Percentual</v>
      </c>
      <c r="M267" s="155">
        <v>0</v>
      </c>
      <c r="N267" s="162">
        <f>'PADRÃO CBHPO'!L267</f>
        <v>196.4</v>
      </c>
      <c r="O267" s="7">
        <v>86000136</v>
      </c>
    </row>
    <row r="268" spans="1:15" x14ac:dyDescent="0.25">
      <c r="A268" s="130">
        <f>'PADRÃO CBHPO'!A268</f>
        <v>0</v>
      </c>
      <c r="B268" s="131" t="str">
        <f>'PADRÃO CBHPO'!B268</f>
        <v>6-Ortod/Ortop</v>
      </c>
      <c r="C268" s="131" t="str">
        <f>'PADRÃO CBHPO'!C268</f>
        <v xml:space="preserve">Arco Lingual </v>
      </c>
      <c r="D268" s="132">
        <f>'PADRÃO CBHPO'!D268</f>
        <v>2020</v>
      </c>
      <c r="E268" s="132">
        <f>'PADRÃO CBHPO'!E268</f>
        <v>160</v>
      </c>
      <c r="F268" s="133" t="str">
        <f t="shared" si="13"/>
        <v>0</v>
      </c>
      <c r="G268" s="134">
        <f>SUBSTITUTE(F268,".",",")/'PADRÃO CBHPO'!$F$1</f>
        <v>0</v>
      </c>
      <c r="H268" s="135">
        <f>'PADRÃO CBHPO'!G268</f>
        <v>60</v>
      </c>
      <c r="I268" s="136">
        <f t="shared" si="12"/>
        <v>30</v>
      </c>
      <c r="J268" s="135" t="str">
        <f>'PADRÃO CBHPO'!I268</f>
        <v>Negoc.</v>
      </c>
      <c r="K268" s="135" t="str">
        <f>'PADRÃO CBHPO'!J268</f>
        <v>N/A</v>
      </c>
      <c r="L268" s="148" t="str">
        <f>'PADRÃO CBHPO'!K268</f>
        <v>Percentual</v>
      </c>
      <c r="M268" s="155">
        <v>0</v>
      </c>
      <c r="N268" s="162">
        <f>'PADRÃO CBHPO'!L268</f>
        <v>196.4</v>
      </c>
      <c r="O268" s="7">
        <v>86000144</v>
      </c>
    </row>
    <row r="269" spans="1:15" x14ac:dyDescent="0.25">
      <c r="A269" s="130">
        <f>'PADRÃO CBHPO'!A269</f>
        <v>0</v>
      </c>
      <c r="B269" s="131" t="str">
        <f>'PADRÃO CBHPO'!B269</f>
        <v>6-Ortod/Ortop</v>
      </c>
      <c r="C269" s="131" t="str">
        <f>'PADRÃO CBHPO'!C269</f>
        <v>Barra Transpalatina Fixa</v>
      </c>
      <c r="D269" s="132">
        <f>'PADRÃO CBHPO'!D269</f>
        <v>2020</v>
      </c>
      <c r="E269" s="132">
        <f>'PADRÃO CBHPO'!E269</f>
        <v>160</v>
      </c>
      <c r="F269" s="133" t="str">
        <f t="shared" si="13"/>
        <v>0</v>
      </c>
      <c r="G269" s="134">
        <f>SUBSTITUTE(F269,".",",")/'PADRÃO CBHPO'!$F$1</f>
        <v>0</v>
      </c>
      <c r="H269" s="135">
        <f>'PADRÃO CBHPO'!G269</f>
        <v>60</v>
      </c>
      <c r="I269" s="136">
        <f t="shared" si="12"/>
        <v>30</v>
      </c>
      <c r="J269" s="135" t="str">
        <f>'PADRÃO CBHPO'!I269</f>
        <v>Negoc.</v>
      </c>
      <c r="K269" s="135" t="str">
        <f>'PADRÃO CBHPO'!J269</f>
        <v>N/A</v>
      </c>
      <c r="L269" s="148" t="str">
        <f>'PADRÃO CBHPO'!K269</f>
        <v>Percentual</v>
      </c>
      <c r="M269" s="155">
        <v>0</v>
      </c>
      <c r="N269" s="162">
        <f>'PADRÃO CBHPO'!L269</f>
        <v>196.4</v>
      </c>
      <c r="O269" s="7">
        <v>86000152</v>
      </c>
    </row>
    <row r="270" spans="1:15" x14ac:dyDescent="0.25">
      <c r="A270" s="130">
        <f>'PADRÃO CBHPO'!A270</f>
        <v>0</v>
      </c>
      <c r="B270" s="131" t="str">
        <f>'PADRÃO CBHPO'!B270</f>
        <v>6-Ortod/Ortop</v>
      </c>
      <c r="C270" s="131" t="str">
        <f>'PADRÃO CBHPO'!C270</f>
        <v>Barra Transpalatina Removível</v>
      </c>
      <c r="D270" s="132">
        <f>'PADRÃO CBHPO'!D270</f>
        <v>2020</v>
      </c>
      <c r="E270" s="132">
        <f>'PADRÃO CBHPO'!E270</f>
        <v>140</v>
      </c>
      <c r="F270" s="133" t="str">
        <f t="shared" si="13"/>
        <v>0</v>
      </c>
      <c r="G270" s="134">
        <f>SUBSTITUTE(F270,".",",")/'PADRÃO CBHPO'!$F$1</f>
        <v>0</v>
      </c>
      <c r="H270" s="135">
        <f>'PADRÃO CBHPO'!G270</f>
        <v>50</v>
      </c>
      <c r="I270" s="136">
        <f t="shared" si="12"/>
        <v>25</v>
      </c>
      <c r="J270" s="135" t="str">
        <f>'PADRÃO CBHPO'!I270</f>
        <v>Negoc.</v>
      </c>
      <c r="K270" s="135" t="str">
        <f>'PADRÃO CBHPO'!J270</f>
        <v>N/A</v>
      </c>
      <c r="L270" s="148" t="str">
        <f>'PADRÃO CBHPO'!K270</f>
        <v>Percentual</v>
      </c>
      <c r="M270" s="155">
        <v>0</v>
      </c>
      <c r="N270" s="162">
        <f>'PADRÃO CBHPO'!L270</f>
        <v>170.6</v>
      </c>
      <c r="O270" s="7">
        <v>86000160</v>
      </c>
    </row>
    <row r="271" spans="1:15" x14ac:dyDescent="0.25">
      <c r="A271" s="130">
        <f>'PADRÃO CBHPO'!A271</f>
        <v>0</v>
      </c>
      <c r="B271" s="131" t="str">
        <f>'PADRÃO CBHPO'!B271</f>
        <v>6-Ortod/Ortop</v>
      </c>
      <c r="C271" s="131" t="str">
        <f>'PADRÃO CBHPO'!C271</f>
        <v>Bionator de Balters</v>
      </c>
      <c r="D271" s="132">
        <f>'PADRÃO CBHPO'!D271</f>
        <v>2020</v>
      </c>
      <c r="E271" s="132">
        <f>'PADRÃO CBHPO'!E271</f>
        <v>300</v>
      </c>
      <c r="F271" s="133" t="str">
        <f t="shared" si="13"/>
        <v>0</v>
      </c>
      <c r="G271" s="134">
        <f>SUBSTITUTE(F271,".",",")/'PADRÃO CBHPO'!$F$1</f>
        <v>0</v>
      </c>
      <c r="H271" s="135">
        <f>'PADRÃO CBHPO'!G271</f>
        <v>45</v>
      </c>
      <c r="I271" s="136">
        <f t="shared" si="12"/>
        <v>22.5</v>
      </c>
      <c r="J271" s="135" t="str">
        <f>'PADRÃO CBHPO'!I271</f>
        <v>Negoc.</v>
      </c>
      <c r="K271" s="135" t="str">
        <f>'PADRÃO CBHPO'!J271</f>
        <v>N/A</v>
      </c>
      <c r="L271" s="148" t="str">
        <f>'PADRÃO CBHPO'!K271</f>
        <v>Percentual</v>
      </c>
      <c r="M271" s="155">
        <v>0</v>
      </c>
      <c r="N271" s="162">
        <f>'PADRÃO CBHPO'!L271</f>
        <v>334.5</v>
      </c>
      <c r="O271" s="7">
        <v>86000179</v>
      </c>
    </row>
    <row r="272" spans="1:15" x14ac:dyDescent="0.25">
      <c r="A272" s="130">
        <f>'PADRÃO CBHPO'!A272</f>
        <v>0</v>
      </c>
      <c r="B272" s="131" t="str">
        <f>'PADRÃO CBHPO'!B272</f>
        <v>6-Ortod/Ortop</v>
      </c>
      <c r="C272" s="131" t="str">
        <f>'PADRÃO CBHPO'!C272</f>
        <v>Blocos geminados de Clark (twinblock)</v>
      </c>
      <c r="D272" s="132">
        <f>'PADRÃO CBHPO'!D272</f>
        <v>2020</v>
      </c>
      <c r="E272" s="132">
        <f>'PADRÃO CBHPO'!E272</f>
        <v>290</v>
      </c>
      <c r="F272" s="133" t="str">
        <f t="shared" si="13"/>
        <v>0</v>
      </c>
      <c r="G272" s="134">
        <f>SUBSTITUTE(F272,".",",")/'PADRÃO CBHPO'!$F$1</f>
        <v>0</v>
      </c>
      <c r="H272" s="135">
        <f>'PADRÃO CBHPO'!G272</f>
        <v>45</v>
      </c>
      <c r="I272" s="136">
        <f t="shared" si="12"/>
        <v>22.5</v>
      </c>
      <c r="J272" s="135" t="str">
        <f>'PADRÃO CBHPO'!I272</f>
        <v>Negoc.</v>
      </c>
      <c r="K272" s="135" t="str">
        <f>'PADRÃO CBHPO'!J272</f>
        <v>N/A</v>
      </c>
      <c r="L272" s="148" t="str">
        <f>'PADRÃO CBHPO'!K272</f>
        <v>Percentual</v>
      </c>
      <c r="M272" s="155">
        <v>0</v>
      </c>
      <c r="N272" s="162">
        <f>'PADRÃO CBHPO'!L272</f>
        <v>324.10000000000002</v>
      </c>
      <c r="O272" s="7">
        <v>86000187</v>
      </c>
    </row>
    <row r="273" spans="1:15" x14ac:dyDescent="0.25">
      <c r="A273" s="130">
        <f>'PADRÃO CBHPO'!A273</f>
        <v>0</v>
      </c>
      <c r="B273" s="131" t="str">
        <f>'PADRÃO CBHPO'!B273</f>
        <v>6-Ortod/Ortop</v>
      </c>
      <c r="C273" s="131" t="str">
        <f>'PADRÃO CBHPO'!C273</f>
        <v>Botão de Nance</v>
      </c>
      <c r="D273" s="132">
        <f>'PADRÃO CBHPO'!D273</f>
        <v>2020</v>
      </c>
      <c r="E273" s="132">
        <f>'PADRÃO CBHPO'!E273</f>
        <v>160</v>
      </c>
      <c r="F273" s="133" t="str">
        <f t="shared" si="13"/>
        <v>0</v>
      </c>
      <c r="G273" s="134">
        <f>SUBSTITUTE(F273,".",",")/'PADRÃO CBHPO'!$F$1</f>
        <v>0</v>
      </c>
      <c r="H273" s="135">
        <f>'PADRÃO CBHPO'!G273</f>
        <v>60</v>
      </c>
      <c r="I273" s="136">
        <f t="shared" si="12"/>
        <v>30</v>
      </c>
      <c r="J273" s="135" t="str">
        <f>'PADRÃO CBHPO'!I273</f>
        <v>Negoc.</v>
      </c>
      <c r="K273" s="135" t="str">
        <f>'PADRÃO CBHPO'!J273</f>
        <v>N/A</v>
      </c>
      <c r="L273" s="148" t="str">
        <f>'PADRÃO CBHPO'!K273</f>
        <v>Percentual</v>
      </c>
      <c r="M273" s="155">
        <v>0</v>
      </c>
      <c r="N273" s="162">
        <f>'PADRÃO CBHPO'!L273</f>
        <v>196.4</v>
      </c>
      <c r="O273" s="7">
        <v>86000195</v>
      </c>
    </row>
    <row r="274" spans="1:15" x14ac:dyDescent="0.25">
      <c r="A274" s="130">
        <f>'PADRÃO CBHPO'!A274</f>
        <v>0</v>
      </c>
      <c r="B274" s="131" t="str">
        <f>'PADRÃO CBHPO'!B274</f>
        <v>6-Ortod/Ortop</v>
      </c>
      <c r="C274" s="131" t="str">
        <f>'PADRÃO CBHPO'!C274</f>
        <v>Contenção Fixa (por arcada)</v>
      </c>
      <c r="D274" s="132">
        <f>'PADRÃO CBHPO'!D274</f>
        <v>2020</v>
      </c>
      <c r="E274" s="132">
        <f>'PADRÃO CBHPO'!E274</f>
        <v>160</v>
      </c>
      <c r="F274" s="133" t="str">
        <f t="shared" si="13"/>
        <v>0</v>
      </c>
      <c r="G274" s="134">
        <f>SUBSTITUTE(F274,".",",")/'PADRÃO CBHPO'!$F$1</f>
        <v>0</v>
      </c>
      <c r="H274" s="135">
        <f>'PADRÃO CBHPO'!G274</f>
        <v>60</v>
      </c>
      <c r="I274" s="136">
        <f t="shared" si="12"/>
        <v>30</v>
      </c>
      <c r="J274" s="135" t="str">
        <f>'PADRÃO CBHPO'!I274</f>
        <v>Negoc.</v>
      </c>
      <c r="K274" s="135" t="str">
        <f>'PADRÃO CBHPO'!J274</f>
        <v>N/A</v>
      </c>
      <c r="L274" s="148" t="str">
        <f>'PADRÃO CBHPO'!K274</f>
        <v>Percentual</v>
      </c>
      <c r="M274" s="155">
        <v>0</v>
      </c>
      <c r="N274" s="162">
        <f>'PADRÃO CBHPO'!L274</f>
        <v>196.4</v>
      </c>
      <c r="O274" s="7">
        <v>86000209</v>
      </c>
    </row>
    <row r="275" spans="1:15" x14ac:dyDescent="0.25">
      <c r="A275" s="130">
        <f>'PADRÃO CBHPO'!A275</f>
        <v>0</v>
      </c>
      <c r="B275" s="131" t="str">
        <f>'PADRÃO CBHPO'!B275</f>
        <v>6-Ortod/Ortop</v>
      </c>
      <c r="C275" s="131" t="str">
        <f>'PADRÃO CBHPO'!C275</f>
        <v>Disjuntor Palatino</v>
      </c>
      <c r="D275" s="132">
        <f>'PADRÃO CBHPO'!D275</f>
        <v>2020</v>
      </c>
      <c r="E275" s="132">
        <f>'PADRÃO CBHPO'!E275</f>
        <v>328</v>
      </c>
      <c r="F275" s="133" t="str">
        <f t="shared" si="13"/>
        <v>0</v>
      </c>
      <c r="G275" s="134">
        <f>SUBSTITUTE(F275,".",",")/'PADRÃO CBHPO'!$F$1</f>
        <v>0</v>
      </c>
      <c r="H275" s="135">
        <f>'PADRÃO CBHPO'!G275</f>
        <v>65</v>
      </c>
      <c r="I275" s="136">
        <f t="shared" si="12"/>
        <v>32.5</v>
      </c>
      <c r="J275" s="135" t="str">
        <f>'PADRÃO CBHPO'!I275</f>
        <v>Negoc.</v>
      </c>
      <c r="K275" s="135" t="str">
        <f>'PADRÃO CBHPO'!J275</f>
        <v>N/A</v>
      </c>
      <c r="L275" s="148" t="str">
        <f>'PADRÃO CBHPO'!K275</f>
        <v>Percentual</v>
      </c>
      <c r="M275" s="155">
        <v>0</v>
      </c>
      <c r="N275" s="162">
        <f>'PADRÃO CBHPO'!L275</f>
        <v>373.62</v>
      </c>
      <c r="O275" s="7">
        <v>86000225</v>
      </c>
    </row>
    <row r="276" spans="1:15" x14ac:dyDescent="0.25">
      <c r="A276" s="130">
        <f>'PADRÃO CBHPO'!A276</f>
        <v>0</v>
      </c>
      <c r="B276" s="131" t="str">
        <f>'PADRÃO CBHPO'!B276</f>
        <v>6-Ortod/Ortop</v>
      </c>
      <c r="C276" s="131" t="str">
        <f>'PADRÃO CBHPO'!C276</f>
        <v>Distalizador de Hilgers</v>
      </c>
      <c r="D276" s="132">
        <f>'PADRÃO CBHPO'!D276</f>
        <v>2020</v>
      </c>
      <c r="E276" s="132">
        <f>'PADRÃO CBHPO'!E276</f>
        <v>250</v>
      </c>
      <c r="F276" s="133" t="str">
        <f t="shared" si="13"/>
        <v>0</v>
      </c>
      <c r="G276" s="134">
        <f>SUBSTITUTE(F276,".",",")/'PADRÃO CBHPO'!$F$1</f>
        <v>0</v>
      </c>
      <c r="H276" s="135">
        <f>'PADRÃO CBHPO'!G276</f>
        <v>65</v>
      </c>
      <c r="I276" s="136">
        <f t="shared" si="12"/>
        <v>32.5</v>
      </c>
      <c r="J276" s="135" t="str">
        <f>'PADRÃO CBHPO'!I276</f>
        <v>Negoc.</v>
      </c>
      <c r="K276" s="135" t="str">
        <f>'PADRÃO CBHPO'!J276</f>
        <v>N/A</v>
      </c>
      <c r="L276" s="148" t="str">
        <f>'PADRÃO CBHPO'!K276</f>
        <v>Percentual</v>
      </c>
      <c r="M276" s="155">
        <v>0</v>
      </c>
      <c r="N276" s="162">
        <f>'PADRÃO CBHPO'!L276</f>
        <v>292.5</v>
      </c>
      <c r="O276" s="7">
        <v>86000250</v>
      </c>
    </row>
    <row r="277" spans="1:15" x14ac:dyDescent="0.25">
      <c r="A277" s="130">
        <f>'PADRÃO CBHPO'!A277</f>
        <v>0</v>
      </c>
      <c r="B277" s="131" t="str">
        <f>'PADRÃO CBHPO'!B277</f>
        <v>6-Ortod/Ortop</v>
      </c>
      <c r="C277" s="131" t="str">
        <f>'PADRÃO CBHPO'!C277</f>
        <v xml:space="preserve">Distalizador tipo Jones Jig </v>
      </c>
      <c r="D277" s="132">
        <f>'PADRÃO CBHPO'!D277</f>
        <v>2020</v>
      </c>
      <c r="E277" s="132">
        <f>'PADRÃO CBHPO'!E277</f>
        <v>250</v>
      </c>
      <c r="F277" s="133" t="str">
        <f t="shared" si="13"/>
        <v>0</v>
      </c>
      <c r="G277" s="134">
        <f>SUBSTITUTE(F277,".",",")/'PADRÃO CBHPO'!$F$1</f>
        <v>0</v>
      </c>
      <c r="H277" s="135">
        <f>'PADRÃO CBHPO'!G277</f>
        <v>75</v>
      </c>
      <c r="I277" s="136">
        <f t="shared" si="12"/>
        <v>37.5</v>
      </c>
      <c r="J277" s="135" t="str">
        <f>'PADRÃO CBHPO'!I277</f>
        <v>Negoc.</v>
      </c>
      <c r="K277" s="135" t="str">
        <f>'PADRÃO CBHPO'!J277</f>
        <v>N/A</v>
      </c>
      <c r="L277" s="148" t="str">
        <f>'PADRÃO CBHPO'!K277</f>
        <v>Percentual</v>
      </c>
      <c r="M277" s="155">
        <v>0</v>
      </c>
      <c r="N277" s="162">
        <f>'PADRÃO CBHPO'!L277</f>
        <v>297.5</v>
      </c>
      <c r="O277" s="7">
        <v>86000284</v>
      </c>
    </row>
    <row r="278" spans="1:15" x14ac:dyDescent="0.25">
      <c r="A278" s="130">
        <f>'PADRÃO CBHPO'!A278</f>
        <v>0</v>
      </c>
      <c r="B278" s="131" t="str">
        <f>'PADRÃO CBHPO'!B278</f>
        <v>6-Ortod/Ortop</v>
      </c>
      <c r="C278" s="131" t="str">
        <f>'PADRÃO CBHPO'!C278</f>
        <v>Documentação eletromiográfica</v>
      </c>
      <c r="D278" s="132">
        <f>'PADRÃO CBHPO'!D278</f>
        <v>2020</v>
      </c>
      <c r="E278" s="132">
        <f>'PADRÃO CBHPO'!E278</f>
        <v>190</v>
      </c>
      <c r="F278" s="133" t="str">
        <f t="shared" si="13"/>
        <v>0</v>
      </c>
      <c r="G278" s="134">
        <f>SUBSTITUTE(F278,".",",")/'PADRÃO CBHPO'!$F$1</f>
        <v>0</v>
      </c>
      <c r="H278" s="135">
        <f>'PADRÃO CBHPO'!G278</f>
        <v>45</v>
      </c>
      <c r="I278" s="136">
        <f t="shared" si="12"/>
        <v>22.5</v>
      </c>
      <c r="J278" s="135" t="str">
        <f>'PADRÃO CBHPO'!I278</f>
        <v>Negoc.</v>
      </c>
      <c r="K278" s="135" t="str">
        <f>'PADRÃO CBHPO'!J278</f>
        <v>N/A</v>
      </c>
      <c r="L278" s="148" t="str">
        <f>'PADRÃO CBHPO'!K278</f>
        <v>Percentual</v>
      </c>
      <c r="M278" s="155">
        <v>0</v>
      </c>
      <c r="N278" s="162">
        <f>'PADRÃO CBHPO'!L278</f>
        <v>220.1</v>
      </c>
      <c r="O278" s="7">
        <v>86000292</v>
      </c>
    </row>
    <row r="279" spans="1:15" x14ac:dyDescent="0.25">
      <c r="A279" s="130">
        <f>'PADRÃO CBHPO'!A279</f>
        <v>0</v>
      </c>
      <c r="B279" s="131" t="str">
        <f>'PADRÃO CBHPO'!B279</f>
        <v>6-Ortod/Ortop</v>
      </c>
      <c r="C279" s="131" t="str">
        <f>'PADRÃO CBHPO'!C279</f>
        <v xml:space="preserve">Grade Palatina Fixa </v>
      </c>
      <c r="D279" s="132">
        <f>'PADRÃO CBHPO'!D279</f>
        <v>2020</v>
      </c>
      <c r="E279" s="132">
        <f>'PADRÃO CBHPO'!E279</f>
        <v>160</v>
      </c>
      <c r="F279" s="133" t="str">
        <f t="shared" si="13"/>
        <v>0</v>
      </c>
      <c r="G279" s="134">
        <f>SUBSTITUTE(F279,".",",")/'PADRÃO CBHPO'!$F$1</f>
        <v>0</v>
      </c>
      <c r="H279" s="135">
        <f>'PADRÃO CBHPO'!G279</f>
        <v>55</v>
      </c>
      <c r="I279" s="136">
        <f t="shared" si="12"/>
        <v>27.5</v>
      </c>
      <c r="J279" s="135" t="str">
        <f>'PADRÃO CBHPO'!I279</f>
        <v>Negoc.</v>
      </c>
      <c r="K279" s="135" t="str">
        <f>'PADRÃO CBHPO'!J279</f>
        <v>N/A</v>
      </c>
      <c r="L279" s="148" t="str">
        <f>'PADRÃO CBHPO'!K279</f>
        <v>Percentual</v>
      </c>
      <c r="M279" s="155">
        <v>0</v>
      </c>
      <c r="N279" s="162">
        <f>'PADRÃO CBHPO'!L279</f>
        <v>193.9</v>
      </c>
      <c r="O279" s="7">
        <v>86000314</v>
      </c>
    </row>
    <row r="280" spans="1:15" x14ac:dyDescent="0.25">
      <c r="A280" s="130">
        <f>'PADRÃO CBHPO'!A280</f>
        <v>0</v>
      </c>
      <c r="B280" s="131" t="str">
        <f>'PADRÃO CBHPO'!B280</f>
        <v>6-Ortod/Ortop</v>
      </c>
      <c r="C280" s="131" t="str">
        <f>'PADRÃO CBHPO'!C280</f>
        <v>Grade Palatina Removível</v>
      </c>
      <c r="D280" s="132">
        <f>'PADRÃO CBHPO'!D280</f>
        <v>2020</v>
      </c>
      <c r="E280" s="132">
        <f>'PADRÃO CBHPO'!E280</f>
        <v>150</v>
      </c>
      <c r="F280" s="133" t="str">
        <f t="shared" si="13"/>
        <v>0</v>
      </c>
      <c r="G280" s="134">
        <f>SUBSTITUTE(F280,".",",")/'PADRÃO CBHPO'!$F$1</f>
        <v>0</v>
      </c>
      <c r="H280" s="135">
        <f>'PADRÃO CBHPO'!G280</f>
        <v>25</v>
      </c>
      <c r="I280" s="136">
        <f t="shared" si="12"/>
        <v>12.5</v>
      </c>
      <c r="J280" s="135" t="str">
        <f>'PADRÃO CBHPO'!I280</f>
        <v>Negoc.</v>
      </c>
      <c r="K280" s="135" t="str">
        <f>'PADRÃO CBHPO'!J280</f>
        <v>N/A</v>
      </c>
      <c r="L280" s="148" t="str">
        <f>'PADRÃO CBHPO'!K280</f>
        <v>Percentual</v>
      </c>
      <c r="M280" s="155">
        <v>0</v>
      </c>
      <c r="N280" s="162">
        <f>'PADRÃO CBHPO'!L280</f>
        <v>168.5</v>
      </c>
      <c r="O280" s="7">
        <v>86000322</v>
      </c>
    </row>
    <row r="281" spans="1:15" x14ac:dyDescent="0.25">
      <c r="A281" s="130">
        <f>'PADRÃO CBHPO'!A281</f>
        <v>0</v>
      </c>
      <c r="B281" s="131" t="str">
        <f>'PADRÃO CBHPO'!B281</f>
        <v>6-Ortod/Ortop</v>
      </c>
      <c r="C281" s="131" t="str">
        <f>'PADRÃO CBHPO'!C281</f>
        <v>Herbst Encapsulado</v>
      </c>
      <c r="D281" s="132">
        <f>'PADRÃO CBHPO'!D281</f>
        <v>2020</v>
      </c>
      <c r="E281" s="132">
        <f>'PADRÃO CBHPO'!E281</f>
        <v>190</v>
      </c>
      <c r="F281" s="133" t="str">
        <f t="shared" si="13"/>
        <v>0</v>
      </c>
      <c r="G281" s="134">
        <f>SUBSTITUTE(F281,".",",")/'PADRÃO CBHPO'!$F$1</f>
        <v>0</v>
      </c>
      <c r="H281" s="135">
        <f>'PADRÃO CBHPO'!G281</f>
        <v>45</v>
      </c>
      <c r="I281" s="136">
        <f t="shared" si="12"/>
        <v>22.5</v>
      </c>
      <c r="J281" s="135" t="str">
        <f>'PADRÃO CBHPO'!I281</f>
        <v>Negoc.</v>
      </c>
      <c r="K281" s="135" t="str">
        <f>'PADRÃO CBHPO'!J281</f>
        <v>N/A</v>
      </c>
      <c r="L281" s="148" t="str">
        <f>'PADRÃO CBHPO'!K281</f>
        <v>Percentual</v>
      </c>
      <c r="M281" s="155">
        <v>0</v>
      </c>
      <c r="N281" s="162">
        <f>'PADRÃO CBHPO'!L281</f>
        <v>220.1</v>
      </c>
      <c r="O281" s="7">
        <v>86000330</v>
      </c>
    </row>
    <row r="282" spans="1:15" x14ac:dyDescent="0.25">
      <c r="A282" s="130">
        <f>'PADRÃO CBHPO'!A282</f>
        <v>0</v>
      </c>
      <c r="B282" s="131" t="str">
        <f>'PADRÃO CBHPO'!B282</f>
        <v>6-Ortod/Ortop</v>
      </c>
      <c r="C282" s="131" t="str">
        <f>'PADRÃO CBHPO'!C282</f>
        <v>Manutenção de Aparelho Ortodôntico</v>
      </c>
      <c r="D282" s="132">
        <f>'PADRÃO CBHPO'!D282</f>
        <v>2020</v>
      </c>
      <c r="E282" s="132">
        <f>'PADRÃO CBHPO'!E282</f>
        <v>150</v>
      </c>
      <c r="F282" s="133" t="str">
        <f t="shared" si="13"/>
        <v>0</v>
      </c>
      <c r="G282" s="134">
        <f>SUBSTITUTE(F282,".",",")/'PADRÃO CBHPO'!$F$1</f>
        <v>0</v>
      </c>
      <c r="H282" s="135">
        <f>'PADRÃO CBHPO'!G282</f>
        <v>40</v>
      </c>
      <c r="I282" s="136">
        <f t="shared" si="12"/>
        <v>20</v>
      </c>
      <c r="J282" s="135" t="str">
        <f>'PADRÃO CBHPO'!I282</f>
        <v>N/A</v>
      </c>
      <c r="K282" s="135" t="str">
        <f>'PADRÃO CBHPO'!J282</f>
        <v>N/A</v>
      </c>
      <c r="L282" s="148" t="str">
        <f>'PADRÃO CBHPO'!K282</f>
        <v>Percentual</v>
      </c>
      <c r="M282" s="155">
        <v>0</v>
      </c>
      <c r="N282" s="162">
        <f>'PADRÃO CBHPO'!L282</f>
        <v>176</v>
      </c>
      <c r="O282" s="7">
        <v>86000357</v>
      </c>
    </row>
    <row r="283" spans="1:15" x14ac:dyDescent="0.25">
      <c r="A283" s="130">
        <f>'PADRÃO CBHPO'!A283</f>
        <v>0</v>
      </c>
      <c r="B283" s="131" t="str">
        <f>'PADRÃO CBHPO'!B283</f>
        <v>6-Ortod/Ortop</v>
      </c>
      <c r="C283" s="131" t="str">
        <f>'PADRÃO CBHPO'!C283</f>
        <v>Máscara Facial - Delaire, Tração Reversa</v>
      </c>
      <c r="D283" s="132">
        <f>'PADRÃO CBHPO'!D283</f>
        <v>2020</v>
      </c>
      <c r="E283" s="132">
        <f>'PADRÃO CBHPO'!E283</f>
        <v>150</v>
      </c>
      <c r="F283" s="133" t="str">
        <f t="shared" si="13"/>
        <v>0</v>
      </c>
      <c r="G283" s="134">
        <f>SUBSTITUTE(F283,".",",")/'PADRÃO CBHPO'!$F$1</f>
        <v>0</v>
      </c>
      <c r="H283" s="135">
        <f>'PADRÃO CBHPO'!G283</f>
        <v>100</v>
      </c>
      <c r="I283" s="136">
        <f t="shared" si="12"/>
        <v>50</v>
      </c>
      <c r="J283" s="135" t="str">
        <f>'PADRÃO CBHPO'!I283</f>
        <v>Negoc.</v>
      </c>
      <c r="K283" s="135" t="str">
        <f>'PADRÃO CBHPO'!J283</f>
        <v>N/A</v>
      </c>
      <c r="L283" s="148" t="str">
        <f>'PADRÃO CBHPO'!K283</f>
        <v>Percentual</v>
      </c>
      <c r="M283" s="155">
        <v>0</v>
      </c>
      <c r="N283" s="162">
        <f>'PADRÃO CBHPO'!L283</f>
        <v>206</v>
      </c>
      <c r="O283" s="7">
        <v>86000381</v>
      </c>
    </row>
    <row r="284" spans="1:15" x14ac:dyDescent="0.25">
      <c r="A284" s="130">
        <f>'PADRÃO CBHPO'!A284</f>
        <v>0</v>
      </c>
      <c r="B284" s="131" t="str">
        <f>'PADRÃO CBHPO'!B284</f>
        <v>6-Ortod/Ortop</v>
      </c>
      <c r="C284" s="131" t="str">
        <f>'PADRÃO CBHPO'!C284</f>
        <v>Mentoneira</v>
      </c>
      <c r="D284" s="132">
        <f>'PADRÃO CBHPO'!D284</f>
        <v>2020</v>
      </c>
      <c r="E284" s="132">
        <f>'PADRÃO CBHPO'!E284</f>
        <v>150</v>
      </c>
      <c r="F284" s="133" t="str">
        <f t="shared" si="13"/>
        <v>0</v>
      </c>
      <c r="G284" s="134">
        <f>SUBSTITUTE(F284,".",",")/'PADRÃO CBHPO'!$F$1</f>
        <v>0</v>
      </c>
      <c r="H284" s="135">
        <f>'PADRÃO CBHPO'!G284</f>
        <v>45</v>
      </c>
      <c r="I284" s="136">
        <f t="shared" si="12"/>
        <v>22.5</v>
      </c>
      <c r="J284" s="135" t="str">
        <f>'PADRÃO CBHPO'!I284</f>
        <v>Negoc.</v>
      </c>
      <c r="K284" s="135" t="str">
        <f>'PADRÃO CBHPO'!J284</f>
        <v>N/A</v>
      </c>
      <c r="L284" s="148" t="str">
        <f>'PADRÃO CBHPO'!K284</f>
        <v>Percentual</v>
      </c>
      <c r="M284" s="155">
        <v>0</v>
      </c>
      <c r="N284" s="162">
        <f>'PADRÃO CBHPO'!L284</f>
        <v>178.5</v>
      </c>
      <c r="O284" s="7">
        <v>86000390</v>
      </c>
    </row>
    <row r="285" spans="1:15" x14ac:dyDescent="0.25">
      <c r="A285" s="130">
        <f>'PADRÃO CBHPO'!A285</f>
        <v>0</v>
      </c>
      <c r="B285" s="131" t="str">
        <f>'PADRÃO CBHPO'!B285</f>
        <v>6-Ortod/Ortop</v>
      </c>
      <c r="C285" s="131" t="str">
        <f>'PADRÃO CBHPO'!C285</f>
        <v>Modelador elástico de Bimler</v>
      </c>
      <c r="D285" s="132">
        <f>'PADRÃO CBHPO'!D285</f>
        <v>2020</v>
      </c>
      <c r="E285" s="132">
        <f>'PADRÃO CBHPO'!E285</f>
        <v>300</v>
      </c>
      <c r="F285" s="133" t="str">
        <f t="shared" si="13"/>
        <v>0</v>
      </c>
      <c r="G285" s="134">
        <f>SUBSTITUTE(F285,".",",")/'PADRÃO CBHPO'!$F$1</f>
        <v>0</v>
      </c>
      <c r="H285" s="135">
        <f>'PADRÃO CBHPO'!G285</f>
        <v>45</v>
      </c>
      <c r="I285" s="136">
        <f t="shared" si="12"/>
        <v>22.5</v>
      </c>
      <c r="J285" s="135" t="str">
        <f>'PADRÃO CBHPO'!I285</f>
        <v>Negoc.</v>
      </c>
      <c r="K285" s="135" t="str">
        <f>'PADRÃO CBHPO'!J285</f>
        <v>N/A</v>
      </c>
      <c r="L285" s="148" t="str">
        <f>'PADRÃO CBHPO'!K285</f>
        <v>Percentual</v>
      </c>
      <c r="M285" s="155">
        <v>0</v>
      </c>
      <c r="N285" s="162">
        <f>'PADRÃO CBHPO'!L285</f>
        <v>334.5</v>
      </c>
      <c r="O285" s="7">
        <v>86000403</v>
      </c>
    </row>
    <row r="286" spans="1:15" x14ac:dyDescent="0.25">
      <c r="A286" s="130">
        <f>'PADRÃO CBHPO'!A286</f>
        <v>0</v>
      </c>
      <c r="B286" s="131" t="str">
        <f>'PADRÃO CBHPO'!B286</f>
        <v>6-Ortod/Ortop</v>
      </c>
      <c r="C286" s="131" t="str">
        <f>'PADRÃO CBHPO'!C286</f>
        <v>Obtenção de modelos gnatostáticos de Planas</v>
      </c>
      <c r="D286" s="132">
        <f>'PADRÃO CBHPO'!D286</f>
        <v>2020</v>
      </c>
      <c r="E286" s="132">
        <f>'PADRÃO CBHPO'!E286</f>
        <v>240</v>
      </c>
      <c r="F286" s="133" t="str">
        <f t="shared" si="13"/>
        <v>0</v>
      </c>
      <c r="G286" s="134">
        <f>SUBSTITUTE(F286,".",",")/'PADRÃO CBHPO'!$F$1</f>
        <v>0</v>
      </c>
      <c r="H286" s="135">
        <f>'PADRÃO CBHPO'!G286</f>
        <v>45</v>
      </c>
      <c r="I286" s="136">
        <f t="shared" si="12"/>
        <v>22.5</v>
      </c>
      <c r="J286" s="135" t="str">
        <f>'PADRÃO CBHPO'!I286</f>
        <v>Negoc.</v>
      </c>
      <c r="K286" s="135" t="str">
        <f>'PADRÃO CBHPO'!J286</f>
        <v>N/A</v>
      </c>
      <c r="L286" s="148" t="str">
        <f>'PADRÃO CBHPO'!K286</f>
        <v>Percentual</v>
      </c>
      <c r="M286" s="155">
        <v>0</v>
      </c>
      <c r="N286" s="162">
        <f>'PADRÃO CBHPO'!L286</f>
        <v>272.10000000000002</v>
      </c>
      <c r="O286" s="7">
        <v>86000420</v>
      </c>
    </row>
    <row r="287" spans="1:15" x14ac:dyDescent="0.25">
      <c r="A287" s="130">
        <f>'PADRÃO CBHPO'!A287</f>
        <v>0</v>
      </c>
      <c r="B287" s="131" t="str">
        <f>'PADRÃO CBHPO'!B287</f>
        <v>6-Ortod/Ortop</v>
      </c>
      <c r="C287" s="131" t="str">
        <f>'PADRÃO CBHPO'!C287</f>
        <v>Pistas diretas de Planas superior e inferior</v>
      </c>
      <c r="D287" s="132">
        <f>'PADRÃO CBHPO'!D287</f>
        <v>2020</v>
      </c>
      <c r="E287" s="132">
        <f>'PADRÃO CBHPO'!E287</f>
        <v>265</v>
      </c>
      <c r="F287" s="133" t="str">
        <f t="shared" si="13"/>
        <v>0</v>
      </c>
      <c r="G287" s="134">
        <f>SUBSTITUTE(F287,".",",")/'PADRÃO CBHPO'!$F$1</f>
        <v>0</v>
      </c>
      <c r="H287" s="135">
        <f>'PADRÃO CBHPO'!G287</f>
        <v>45</v>
      </c>
      <c r="I287" s="136">
        <f t="shared" si="12"/>
        <v>22.5</v>
      </c>
      <c r="J287" s="135" t="str">
        <f>'PADRÃO CBHPO'!I287</f>
        <v>Negoc.</v>
      </c>
      <c r="K287" s="135" t="str">
        <f>'PADRÃO CBHPO'!J287</f>
        <v>N/A</v>
      </c>
      <c r="L287" s="148" t="str">
        <f>'PADRÃO CBHPO'!K287</f>
        <v>Percentual</v>
      </c>
      <c r="M287" s="155">
        <v>0</v>
      </c>
      <c r="N287" s="162">
        <f>'PADRÃO CBHPO'!L287</f>
        <v>298.10000000000002</v>
      </c>
      <c r="O287" s="7">
        <v>86000438</v>
      </c>
    </row>
    <row r="288" spans="1:15" x14ac:dyDescent="0.25">
      <c r="A288" s="130">
        <f>'PADRÃO CBHPO'!A288</f>
        <v>0</v>
      </c>
      <c r="B288" s="131" t="str">
        <f>'PADRÃO CBHPO'!B288</f>
        <v>6-Ortod/Ortop</v>
      </c>
      <c r="C288" s="131" t="str">
        <f>'PADRÃO CBHPO'!C288</f>
        <v>Pistas indiretas de Planas</v>
      </c>
      <c r="D288" s="132">
        <f>'PADRÃO CBHPO'!D288</f>
        <v>2020</v>
      </c>
      <c r="E288" s="132">
        <f>'PADRÃO CBHPO'!E288</f>
        <v>300</v>
      </c>
      <c r="F288" s="133" t="str">
        <f t="shared" si="13"/>
        <v>0</v>
      </c>
      <c r="G288" s="134">
        <f>SUBSTITUTE(F288,".",",")/'PADRÃO CBHPO'!$F$1</f>
        <v>0</v>
      </c>
      <c r="H288" s="135">
        <f>'PADRÃO CBHPO'!G288</f>
        <v>45</v>
      </c>
      <c r="I288" s="136">
        <f t="shared" si="12"/>
        <v>22.5</v>
      </c>
      <c r="J288" s="135" t="str">
        <f>'PADRÃO CBHPO'!I288</f>
        <v>Negoc.</v>
      </c>
      <c r="K288" s="135" t="str">
        <f>'PADRÃO CBHPO'!J288</f>
        <v>N/A</v>
      </c>
      <c r="L288" s="148" t="str">
        <f>'PADRÃO CBHPO'!K288</f>
        <v>Percentual</v>
      </c>
      <c r="M288" s="155">
        <v>0</v>
      </c>
      <c r="N288" s="162">
        <f>'PADRÃO CBHPO'!L288</f>
        <v>334.5</v>
      </c>
      <c r="O288" s="7">
        <v>86000446</v>
      </c>
    </row>
    <row r="289" spans="1:15" x14ac:dyDescent="0.25">
      <c r="A289" s="130">
        <f>'PADRÃO CBHPO'!A289</f>
        <v>0</v>
      </c>
      <c r="B289" s="131" t="str">
        <f>'PADRÃO CBHPO'!B289</f>
        <v>6-Ortod/Ortop</v>
      </c>
      <c r="C289" s="131" t="str">
        <f>'PADRÃO CBHPO'!C289</f>
        <v>Placa de Hawley</v>
      </c>
      <c r="D289" s="132">
        <f>'PADRÃO CBHPO'!D289</f>
        <v>2020</v>
      </c>
      <c r="E289" s="132">
        <f>'PADRÃO CBHPO'!E289</f>
        <v>110</v>
      </c>
      <c r="F289" s="133" t="str">
        <f t="shared" si="13"/>
        <v>0</v>
      </c>
      <c r="G289" s="134">
        <f>SUBSTITUTE(F289,".",",")/'PADRÃO CBHPO'!$F$1</f>
        <v>0</v>
      </c>
      <c r="H289" s="135">
        <f>'PADRÃO CBHPO'!G289</f>
        <v>25</v>
      </c>
      <c r="I289" s="136">
        <f t="shared" si="12"/>
        <v>12.5</v>
      </c>
      <c r="J289" s="135" t="str">
        <f>'PADRÃO CBHPO'!I289</f>
        <v>Negoc.</v>
      </c>
      <c r="K289" s="135" t="str">
        <f>'PADRÃO CBHPO'!J289</f>
        <v>N/A</v>
      </c>
      <c r="L289" s="148" t="str">
        <f>'PADRÃO CBHPO'!K289</f>
        <v>Percentual</v>
      </c>
      <c r="M289" s="155">
        <v>0</v>
      </c>
      <c r="N289" s="162">
        <f>'PADRÃO CBHPO'!L289</f>
        <v>126.9</v>
      </c>
      <c r="O289" s="7">
        <v>86000462</v>
      </c>
    </row>
    <row r="290" spans="1:15" x14ac:dyDescent="0.25">
      <c r="A290" s="130">
        <f>'PADRÃO CBHPO'!A290</f>
        <v>0</v>
      </c>
      <c r="B290" s="131" t="str">
        <f>'PADRÃO CBHPO'!B290</f>
        <v>6-Ortod/Ortop</v>
      </c>
      <c r="C290" s="131" t="str">
        <f>'PADRÃO CBHPO'!C290</f>
        <v>Placa de Hawley com torno expansor</v>
      </c>
      <c r="D290" s="132">
        <f>'PADRÃO CBHPO'!D290</f>
        <v>2020</v>
      </c>
      <c r="E290" s="132">
        <f>'PADRÃO CBHPO'!E290</f>
        <v>150</v>
      </c>
      <c r="F290" s="133" t="str">
        <f t="shared" si="13"/>
        <v>0</v>
      </c>
      <c r="G290" s="134">
        <f>SUBSTITUTE(F290,".",",")/'PADRÃO CBHPO'!$F$1</f>
        <v>0</v>
      </c>
      <c r="H290" s="135">
        <f>'PADRÃO CBHPO'!G290</f>
        <v>25</v>
      </c>
      <c r="I290" s="136">
        <f t="shared" si="12"/>
        <v>12.5</v>
      </c>
      <c r="J290" s="135" t="str">
        <f>'PADRÃO CBHPO'!I290</f>
        <v>Negoc.</v>
      </c>
      <c r="K290" s="135" t="str">
        <f>'PADRÃO CBHPO'!J290</f>
        <v>N/A</v>
      </c>
      <c r="L290" s="148" t="str">
        <f>'PADRÃO CBHPO'!K290</f>
        <v>Percentual</v>
      </c>
      <c r="M290" s="155">
        <v>0</v>
      </c>
      <c r="N290" s="162">
        <f>'PADRÃO CBHPO'!L290</f>
        <v>168.5</v>
      </c>
      <c r="O290" s="7">
        <v>86000470</v>
      </c>
    </row>
    <row r="291" spans="1:15" x14ac:dyDescent="0.25">
      <c r="A291" s="130">
        <f>'PADRÃO CBHPO'!A291</f>
        <v>0</v>
      </c>
      <c r="B291" s="131" t="str">
        <f>'PADRÃO CBHPO'!B291</f>
        <v>6-Ortod/Ortop</v>
      </c>
      <c r="C291" s="131" t="str">
        <f>'PADRÃO CBHPO'!C291</f>
        <v>Placa de Schwarz</v>
      </c>
      <c r="D291" s="132">
        <f>'PADRÃO CBHPO'!D291</f>
        <v>2020</v>
      </c>
      <c r="E291" s="132">
        <f>'PADRÃO CBHPO'!E291</f>
        <v>250</v>
      </c>
      <c r="F291" s="133" t="str">
        <f t="shared" si="13"/>
        <v>0</v>
      </c>
      <c r="G291" s="134">
        <f>SUBSTITUTE(F291,".",",")/'PADRÃO CBHPO'!$F$1</f>
        <v>0</v>
      </c>
      <c r="H291" s="135">
        <f>'PADRÃO CBHPO'!G291</f>
        <v>45</v>
      </c>
      <c r="I291" s="136">
        <f t="shared" si="12"/>
        <v>22.5</v>
      </c>
      <c r="J291" s="135" t="str">
        <f>'PADRÃO CBHPO'!I291</f>
        <v>Negoc.</v>
      </c>
      <c r="K291" s="135" t="str">
        <f>'PADRÃO CBHPO'!J291</f>
        <v>N/A</v>
      </c>
      <c r="L291" s="148" t="str">
        <f>'PADRÃO CBHPO'!K291</f>
        <v>Percentual</v>
      </c>
      <c r="M291" s="155">
        <v>0</v>
      </c>
      <c r="N291" s="162">
        <f>'PADRÃO CBHPO'!L291</f>
        <v>282.5</v>
      </c>
      <c r="O291" s="7">
        <v>86000497</v>
      </c>
    </row>
    <row r="292" spans="1:15" x14ac:dyDescent="0.25">
      <c r="A292" s="130">
        <f>'PADRÃO CBHPO'!A292</f>
        <v>0</v>
      </c>
      <c r="B292" s="131" t="str">
        <f>'PADRÃO CBHPO'!B292</f>
        <v>6-Ortod/Ortop</v>
      </c>
      <c r="C292" s="131" t="str">
        <f>'PADRÃO CBHPO'!C292</f>
        <v>Placa Dupla de Sanders</v>
      </c>
      <c r="D292" s="132">
        <f>'PADRÃO CBHPO'!D292</f>
        <v>2020</v>
      </c>
      <c r="E292" s="132">
        <f>'PADRÃO CBHPO'!E292</f>
        <v>300</v>
      </c>
      <c r="F292" s="133" t="str">
        <f t="shared" si="13"/>
        <v>0</v>
      </c>
      <c r="G292" s="134">
        <f>SUBSTITUTE(F292,".",",")/'PADRÃO CBHPO'!$F$1</f>
        <v>0</v>
      </c>
      <c r="H292" s="135">
        <f>'PADRÃO CBHPO'!G292</f>
        <v>45</v>
      </c>
      <c r="I292" s="136">
        <f t="shared" si="12"/>
        <v>22.5</v>
      </c>
      <c r="J292" s="135" t="str">
        <f>'PADRÃO CBHPO'!I292</f>
        <v>Negoc.</v>
      </c>
      <c r="K292" s="135" t="str">
        <f>'PADRÃO CBHPO'!J292</f>
        <v>N/A</v>
      </c>
      <c r="L292" s="148" t="str">
        <f>'PADRÃO CBHPO'!K292</f>
        <v>Percentual</v>
      </c>
      <c r="M292" s="155">
        <v>0</v>
      </c>
      <c r="N292" s="162">
        <f>'PADRÃO CBHPO'!L292</f>
        <v>334.5</v>
      </c>
      <c r="O292" s="7">
        <v>86000519</v>
      </c>
    </row>
    <row r="293" spans="1:15" x14ac:dyDescent="0.25">
      <c r="A293" s="130">
        <f>'PADRÃO CBHPO'!A293</f>
        <v>0</v>
      </c>
      <c r="B293" s="131" t="str">
        <f>'PADRÃO CBHPO'!B293</f>
        <v>6-Ortod/Ortop</v>
      </c>
      <c r="C293" s="131" t="str">
        <f>'PADRÃO CBHPO'!C293</f>
        <v>Placa encapsulada de Maurício</v>
      </c>
      <c r="D293" s="132">
        <f>'PADRÃO CBHPO'!D293</f>
        <v>2020</v>
      </c>
      <c r="E293" s="132">
        <f>'PADRÃO CBHPO'!E293</f>
        <v>270</v>
      </c>
      <c r="F293" s="133" t="str">
        <f t="shared" si="13"/>
        <v>0</v>
      </c>
      <c r="G293" s="134">
        <f>SUBSTITUTE(F293,".",",")/'PADRÃO CBHPO'!$F$1</f>
        <v>0</v>
      </c>
      <c r="H293" s="135">
        <f>'PADRÃO CBHPO'!G293</f>
        <v>45</v>
      </c>
      <c r="I293" s="136">
        <f t="shared" si="12"/>
        <v>22.5</v>
      </c>
      <c r="J293" s="135" t="str">
        <f>'PADRÃO CBHPO'!I293</f>
        <v>Negoc.</v>
      </c>
      <c r="K293" s="135" t="str">
        <f>'PADRÃO CBHPO'!J293</f>
        <v>N/A</v>
      </c>
      <c r="L293" s="148" t="str">
        <f>'PADRÃO CBHPO'!K293</f>
        <v>Percentual</v>
      </c>
      <c r="M293" s="155">
        <v>0</v>
      </c>
      <c r="N293" s="162">
        <f>'PADRÃO CBHPO'!L293</f>
        <v>303.3</v>
      </c>
      <c r="O293" s="7">
        <v>86000527</v>
      </c>
    </row>
    <row r="294" spans="1:15" x14ac:dyDescent="0.25">
      <c r="A294" s="130">
        <f>'PADRÃO CBHPO'!A294</f>
        <v>0</v>
      </c>
      <c r="B294" s="131" t="str">
        <f>'PADRÃO CBHPO'!B294</f>
        <v>6-Ortod/Ortop</v>
      </c>
      <c r="C294" s="131" t="str">
        <f>'PADRÃO CBHPO'!C294</f>
        <v xml:space="preserve">Placa Lábio-ativa </v>
      </c>
      <c r="D294" s="132">
        <f>'PADRÃO CBHPO'!D294</f>
        <v>2020</v>
      </c>
      <c r="E294" s="132">
        <f>'PADRÃO CBHPO'!E294</f>
        <v>220</v>
      </c>
      <c r="F294" s="133" t="str">
        <f t="shared" si="13"/>
        <v>0</v>
      </c>
      <c r="G294" s="134">
        <f>SUBSTITUTE(F294,".",",")/'PADRÃO CBHPO'!$F$1</f>
        <v>0</v>
      </c>
      <c r="H294" s="135">
        <f>'PADRÃO CBHPO'!G294</f>
        <v>70</v>
      </c>
      <c r="I294" s="136">
        <f t="shared" si="12"/>
        <v>35</v>
      </c>
      <c r="J294" s="135" t="str">
        <f>'PADRÃO CBHPO'!I294</f>
        <v>Negoc.</v>
      </c>
      <c r="K294" s="135" t="str">
        <f>'PADRÃO CBHPO'!J294</f>
        <v>N/A</v>
      </c>
      <c r="L294" s="148" t="str">
        <f>'PADRÃO CBHPO'!K294</f>
        <v>Percentual</v>
      </c>
      <c r="M294" s="155">
        <v>0</v>
      </c>
      <c r="N294" s="162">
        <f>'PADRÃO CBHPO'!L294</f>
        <v>263.8</v>
      </c>
      <c r="O294" s="7">
        <v>86000535</v>
      </c>
    </row>
    <row r="295" spans="1:15" x14ac:dyDescent="0.25">
      <c r="A295" s="130">
        <f>'PADRÃO CBHPO'!A295</f>
        <v>0</v>
      </c>
      <c r="B295" s="131" t="str">
        <f>'PADRÃO CBHPO'!B295</f>
        <v>6-Ortod/Ortop</v>
      </c>
      <c r="C295" s="131" t="str">
        <f>'PADRÃO CBHPO'!C295</f>
        <v>Quadrihélice</v>
      </c>
      <c r="D295" s="132">
        <f>'PADRÃO CBHPO'!D295</f>
        <v>2020</v>
      </c>
      <c r="E295" s="132">
        <f>'PADRÃO CBHPO'!E295</f>
        <v>230</v>
      </c>
      <c r="F295" s="133" t="str">
        <f t="shared" si="13"/>
        <v>0</v>
      </c>
      <c r="G295" s="134">
        <f>SUBSTITUTE(F295,".",",")/'PADRÃO CBHPO'!$F$1</f>
        <v>0</v>
      </c>
      <c r="H295" s="135">
        <f>'PADRÃO CBHPO'!G295</f>
        <v>60</v>
      </c>
      <c r="I295" s="136">
        <f t="shared" si="12"/>
        <v>30</v>
      </c>
      <c r="J295" s="135" t="str">
        <f>'PADRÃO CBHPO'!I295</f>
        <v>Negoc.</v>
      </c>
      <c r="K295" s="135" t="str">
        <f>'PADRÃO CBHPO'!J295</f>
        <v>N/A</v>
      </c>
      <c r="L295" s="148" t="str">
        <f>'PADRÃO CBHPO'!K295</f>
        <v>Percentual</v>
      </c>
      <c r="M295" s="155">
        <v>0</v>
      </c>
      <c r="N295" s="162">
        <f>'PADRÃO CBHPO'!L295</f>
        <v>269.20000000000005</v>
      </c>
      <c r="O295" s="7">
        <v>86000560</v>
      </c>
    </row>
    <row r="296" spans="1:15" x14ac:dyDescent="0.25">
      <c r="A296" s="130">
        <f>'PADRÃO CBHPO'!A296</f>
        <v>0</v>
      </c>
      <c r="B296" s="131" t="str">
        <f>'PADRÃO CBHPO'!B296</f>
        <v>6-Ortod/Ortop</v>
      </c>
      <c r="C296" s="131" t="str">
        <f>'PADRÃO CBHPO'!C296</f>
        <v>Regulador de função de Frankel</v>
      </c>
      <c r="D296" s="132">
        <f>'PADRÃO CBHPO'!D296</f>
        <v>2020</v>
      </c>
      <c r="E296" s="132">
        <f>'PADRÃO CBHPO'!E296</f>
        <v>340</v>
      </c>
      <c r="F296" s="133" t="str">
        <f t="shared" si="13"/>
        <v>0</v>
      </c>
      <c r="G296" s="134">
        <f>SUBSTITUTE(F296,".",",")/'PADRÃO CBHPO'!$F$1</f>
        <v>0</v>
      </c>
      <c r="H296" s="135">
        <f>'PADRÃO CBHPO'!G296</f>
        <v>45</v>
      </c>
      <c r="I296" s="136">
        <f t="shared" si="12"/>
        <v>22.5</v>
      </c>
      <c r="J296" s="135" t="str">
        <f>'PADRÃO CBHPO'!I296</f>
        <v>Negoc.</v>
      </c>
      <c r="K296" s="135" t="str">
        <f>'PADRÃO CBHPO'!J296</f>
        <v>N/A</v>
      </c>
      <c r="L296" s="148" t="str">
        <f>'PADRÃO CBHPO'!K296</f>
        <v>Percentual</v>
      </c>
      <c r="M296" s="155">
        <v>0</v>
      </c>
      <c r="N296" s="162">
        <f>'PADRÃO CBHPO'!L296</f>
        <v>376.1</v>
      </c>
      <c r="O296" s="7">
        <v>86000578</v>
      </c>
    </row>
    <row r="297" spans="1:15" x14ac:dyDescent="0.25">
      <c r="A297" s="137">
        <f>'PADRÃO CBHPO'!A297</f>
        <v>0</v>
      </c>
      <c r="B297" s="138" t="str">
        <f>'PADRÃO CBHPO'!B297</f>
        <v>6-Ortod/Ortop</v>
      </c>
      <c r="C297" s="138" t="str">
        <f>'PADRÃO CBHPO'!C297</f>
        <v>Simões Network</v>
      </c>
      <c r="D297" s="139">
        <f>'PADRÃO CBHPO'!D297</f>
        <v>2020</v>
      </c>
      <c r="E297" s="139">
        <f>'PADRÃO CBHPO'!E297</f>
        <v>250</v>
      </c>
      <c r="F297" s="140" t="str">
        <f t="shared" si="13"/>
        <v>0</v>
      </c>
      <c r="G297" s="141">
        <f>SUBSTITUTE(F297,".",",")/'PADRÃO CBHPO'!$F$1</f>
        <v>0</v>
      </c>
      <c r="H297" s="142">
        <f>'PADRÃO CBHPO'!G297</f>
        <v>45</v>
      </c>
      <c r="I297" s="143">
        <f t="shared" si="12"/>
        <v>22.5</v>
      </c>
      <c r="J297" s="142" t="str">
        <f>'PADRÃO CBHPO'!I297</f>
        <v>Negoc.</v>
      </c>
      <c r="K297" s="142" t="str">
        <f>'PADRÃO CBHPO'!J297</f>
        <v>N/A</v>
      </c>
      <c r="L297" s="149" t="str">
        <f>'PADRÃO CBHPO'!K297</f>
        <v>Percentual</v>
      </c>
      <c r="M297" s="156">
        <v>0</v>
      </c>
      <c r="N297" s="163">
        <f>'PADRÃO CBHPO'!L297</f>
        <v>282.5</v>
      </c>
      <c r="O297" s="7">
        <v>86000586</v>
      </c>
    </row>
    <row r="298" spans="1:15" x14ac:dyDescent="0.25">
      <c r="A298" s="115">
        <f>'PADRÃO CBHPO'!A298</f>
        <v>0</v>
      </c>
      <c r="B298" s="116" t="str">
        <f>'PADRÃO CBHPO'!B298</f>
        <v>7-Pac Espec</v>
      </c>
      <c r="C298" s="116" t="str">
        <f>'PADRÃO CBHPO'!C298</f>
        <v>Estabelecimento de vínculo com paciente com necessidades especiais (por sessão)</v>
      </c>
      <c r="D298" s="118">
        <f>'PADRÃO CBHPO'!D298</f>
        <v>2020</v>
      </c>
      <c r="E298" s="118">
        <f>'PADRÃO CBHPO'!E298</f>
        <v>160</v>
      </c>
      <c r="F298" s="119" t="str">
        <f t="shared" ref="F298:F307" si="14">SUBSTITUTE(IF(M298&lt;&gt;0,(M298 - I298 - IF(L298&lt;&gt;"Percentual",(E298*L298/100)))/E298,0),".",",")</f>
        <v>0</v>
      </c>
      <c r="G298" s="120">
        <f>SUBSTITUTE(F298,".",",")/'PADRÃO CBHPO'!$F$1</f>
        <v>0</v>
      </c>
      <c r="H298" s="121">
        <f>'PADRÃO CBHPO'!G298</f>
        <v>20</v>
      </c>
      <c r="I298" s="122">
        <f t="shared" si="12"/>
        <v>10</v>
      </c>
      <c r="J298" s="121" t="str">
        <f>'PADRÃO CBHPO'!I298</f>
        <v>N/A</v>
      </c>
      <c r="K298" s="121" t="str">
        <f>'PADRÃO CBHPO'!J298</f>
        <v>N/A</v>
      </c>
      <c r="L298" s="144" t="str">
        <f>'PADRÃO CBHPO'!K298</f>
        <v>Percentual</v>
      </c>
      <c r="M298" s="151">
        <v>0</v>
      </c>
      <c r="N298" s="158">
        <f>'PADRÃO CBHPO'!L298</f>
        <v>176.4</v>
      </c>
      <c r="O298" s="168"/>
    </row>
    <row r="299" spans="1:15" x14ac:dyDescent="0.25">
      <c r="A299" s="105">
        <f>'PADRÃO CBHPO'!A299</f>
        <v>0</v>
      </c>
      <c r="B299" s="92" t="str">
        <f>'PADRÃO CBHPO'!B299</f>
        <v>7-Pac Espec</v>
      </c>
      <c r="C299" s="92" t="str">
        <f>'PADRÃO CBHPO'!C299</f>
        <v>Estabelecimento de vínculo com paciente idoso com transtornos psíquicos - por sessão</v>
      </c>
      <c r="D299" s="94">
        <f>'PADRÃO CBHPO'!D299</f>
        <v>2020</v>
      </c>
      <c r="E299" s="94">
        <f>'PADRÃO CBHPO'!E299</f>
        <v>160</v>
      </c>
      <c r="F299" s="95" t="str">
        <f t="shared" si="14"/>
        <v>0</v>
      </c>
      <c r="G299" s="96">
        <f>SUBSTITUTE(F299,".",",")/'PADRÃO CBHPO'!$F$1</f>
        <v>0</v>
      </c>
      <c r="H299" s="97">
        <f>'PADRÃO CBHPO'!G299</f>
        <v>20</v>
      </c>
      <c r="I299" s="98">
        <f t="shared" si="12"/>
        <v>10</v>
      </c>
      <c r="J299" s="97" t="str">
        <f>'PADRÃO CBHPO'!I299</f>
        <v>N/A</v>
      </c>
      <c r="K299" s="97" t="str">
        <f>'PADRÃO CBHPO'!J299</f>
        <v>N/A</v>
      </c>
      <c r="L299" s="145" t="str">
        <f>'PADRÃO CBHPO'!K299</f>
        <v>Percentual</v>
      </c>
      <c r="M299" s="152">
        <v>0</v>
      </c>
      <c r="N299" s="159">
        <f>'PADRÃO CBHPO'!L299</f>
        <v>176.4</v>
      </c>
      <c r="O299" s="168"/>
    </row>
    <row r="300" spans="1:15" x14ac:dyDescent="0.25">
      <c r="A300" s="105">
        <f>'PADRÃO CBHPO'!A300</f>
        <v>0</v>
      </c>
      <c r="B300" s="92" t="str">
        <f>'PADRÃO CBHPO'!B300</f>
        <v>7-Pac Espec</v>
      </c>
      <c r="C300" s="92" t="str">
        <f>'PADRÃO CBHPO'!C300</f>
        <v>Estabelecimento de vínculo com paciente idoso independente - uma sessão</v>
      </c>
      <c r="D300" s="97">
        <v>100</v>
      </c>
      <c r="E300" s="97">
        <v>100</v>
      </c>
      <c r="F300" s="95" t="str">
        <f t="shared" si="14"/>
        <v>0</v>
      </c>
      <c r="G300" s="96">
        <f>SUBSTITUTE(F300,".",",")/'PADRÃO CBHPO'!$F$1</f>
        <v>0</v>
      </c>
      <c r="H300" s="97">
        <f>'PADRÃO CBHPO'!G300</f>
        <v>10</v>
      </c>
      <c r="I300" s="98">
        <f t="shared" si="12"/>
        <v>5</v>
      </c>
      <c r="J300" s="97" t="str">
        <f>'PADRÃO CBHPO'!I300</f>
        <v>N/A</v>
      </c>
      <c r="K300" s="97" t="str">
        <f>'PADRÃO CBHPO'!J300</f>
        <v>N/A</v>
      </c>
      <c r="L300" s="145" t="str">
        <f>'PADRÃO CBHPO'!K300</f>
        <v>Percentual</v>
      </c>
      <c r="M300" s="152">
        <v>0</v>
      </c>
      <c r="N300" s="159">
        <f>'PADRÃO CBHPO'!L300</f>
        <v>109</v>
      </c>
      <c r="O300" s="168"/>
    </row>
    <row r="301" spans="1:15" x14ac:dyDescent="0.25">
      <c r="A301" s="105">
        <f>'PADRÃO CBHPO'!A301</f>
        <v>0</v>
      </c>
      <c r="B301" s="92" t="str">
        <f>'PADRÃO CBHPO'!B301</f>
        <v>7-Pac Espec</v>
      </c>
      <c r="C301" s="92" t="str">
        <f>'PADRÃO CBHPO'!C301</f>
        <v>Estabelecimento de vínculo com paciente idoso parcialmente dependente - por sessão</v>
      </c>
      <c r="D301" s="97">
        <v>120</v>
      </c>
      <c r="E301" s="97">
        <v>120</v>
      </c>
      <c r="F301" s="95" t="str">
        <f t="shared" si="14"/>
        <v>0</v>
      </c>
      <c r="G301" s="96">
        <f>SUBSTITUTE(F301,".",",")/'PADRÃO CBHPO'!$F$1</f>
        <v>0</v>
      </c>
      <c r="H301" s="97">
        <f>'PADRÃO CBHPO'!G301</f>
        <v>20</v>
      </c>
      <c r="I301" s="98">
        <f t="shared" si="12"/>
        <v>10</v>
      </c>
      <c r="J301" s="97" t="str">
        <f>'PADRÃO CBHPO'!I301</f>
        <v>N/A</v>
      </c>
      <c r="K301" s="97" t="str">
        <f>'PADRÃO CBHPO'!J301</f>
        <v>N/A</v>
      </c>
      <c r="L301" s="145" t="str">
        <f>'PADRÃO CBHPO'!K301</f>
        <v>Percentual</v>
      </c>
      <c r="M301" s="152">
        <v>0</v>
      </c>
      <c r="N301" s="159">
        <f>'PADRÃO CBHPO'!L301</f>
        <v>134.80000000000001</v>
      </c>
      <c r="O301" s="168"/>
    </row>
    <row r="302" spans="1:15" x14ac:dyDescent="0.25">
      <c r="A302" s="105">
        <f>'PADRÃO CBHPO'!A302</f>
        <v>0</v>
      </c>
      <c r="B302" s="92" t="str">
        <f>'PADRÃO CBHPO'!B302</f>
        <v>7-Pac Espec</v>
      </c>
      <c r="C302" s="92" t="str">
        <f>'PADRÃO CBHPO'!C302</f>
        <v>Estabelecimento de vínculo com paciente idoso totalmente dependente - por sessão</v>
      </c>
      <c r="D302" s="97">
        <v>160</v>
      </c>
      <c r="E302" s="97">
        <v>160</v>
      </c>
      <c r="F302" s="95" t="str">
        <f t="shared" si="14"/>
        <v>0</v>
      </c>
      <c r="G302" s="96">
        <f>SUBSTITUTE(F302,".",",")/'PADRÃO CBHPO'!$F$1</f>
        <v>0</v>
      </c>
      <c r="H302" s="97">
        <f>'PADRÃO CBHPO'!G302</f>
        <v>20</v>
      </c>
      <c r="I302" s="98">
        <f t="shared" si="12"/>
        <v>10</v>
      </c>
      <c r="J302" s="97" t="str">
        <f>'PADRÃO CBHPO'!I302</f>
        <v>N/A</v>
      </c>
      <c r="K302" s="97" t="str">
        <f>'PADRÃO CBHPO'!J302</f>
        <v>N/A</v>
      </c>
      <c r="L302" s="145" t="str">
        <f>'PADRÃO CBHPO'!K302</f>
        <v>Percentual</v>
      </c>
      <c r="M302" s="152">
        <v>0</v>
      </c>
      <c r="N302" s="159">
        <f>'PADRÃO CBHPO'!L302</f>
        <v>176.4</v>
      </c>
      <c r="O302" s="168"/>
    </row>
    <row r="303" spans="1:15" x14ac:dyDescent="0.25">
      <c r="A303" s="105">
        <f>'PADRÃO CBHPO'!A303</f>
        <v>0</v>
      </c>
      <c r="B303" s="92" t="str">
        <f>'PADRÃO CBHPO'!B303</f>
        <v>7-Pac Espec</v>
      </c>
      <c r="C303" s="92" t="str">
        <f>'PADRÃO CBHPO'!C303</f>
        <v>Estabelecimento de vínculo com paciente idoso, com cuidador de paciente idoso ou com cuidador de paciente com necessidades especiais</v>
      </c>
      <c r="D303" s="97">
        <v>100</v>
      </c>
      <c r="E303" s="97">
        <v>100</v>
      </c>
      <c r="F303" s="95" t="str">
        <f t="shared" si="14"/>
        <v>0</v>
      </c>
      <c r="G303" s="96">
        <f>SUBSTITUTE(F303,".",",")/'PADRÃO CBHPO'!$F$1</f>
        <v>0</v>
      </c>
      <c r="H303" s="97">
        <f>'PADRÃO CBHPO'!G303</f>
        <v>10</v>
      </c>
      <c r="I303" s="98">
        <f t="shared" si="12"/>
        <v>5</v>
      </c>
      <c r="J303" s="97" t="str">
        <f>'PADRÃO CBHPO'!I303</f>
        <v>N/A</v>
      </c>
      <c r="K303" s="97" t="str">
        <f>'PADRÃO CBHPO'!J303</f>
        <v>N/A</v>
      </c>
      <c r="L303" s="145" t="str">
        <f>'PADRÃO CBHPO'!K303</f>
        <v>Percentual</v>
      </c>
      <c r="M303" s="152">
        <v>0</v>
      </c>
      <c r="N303" s="159">
        <f>'PADRÃO CBHPO'!L303</f>
        <v>109</v>
      </c>
      <c r="O303" s="168"/>
    </row>
    <row r="304" spans="1:15" x14ac:dyDescent="0.25">
      <c r="A304" s="105">
        <f>'PADRÃO CBHPO'!A304</f>
        <v>0</v>
      </c>
      <c r="B304" s="92" t="str">
        <f>'PADRÃO CBHPO'!B304</f>
        <v>7-Pac Espec</v>
      </c>
      <c r="C304" s="92" t="str">
        <f>'PADRÃO CBHPO'!C304</f>
        <v xml:space="preserve">Estabilização do paciente por meio de contenção física e/ou mecânica </v>
      </c>
      <c r="D304" s="97">
        <v>160</v>
      </c>
      <c r="E304" s="97">
        <v>160</v>
      </c>
      <c r="F304" s="95" t="str">
        <f t="shared" si="14"/>
        <v>0</v>
      </c>
      <c r="G304" s="96">
        <f>SUBSTITUTE(F304,".",",")/'PADRÃO CBHPO'!$F$1</f>
        <v>0</v>
      </c>
      <c r="H304" s="97">
        <f>'PADRÃO CBHPO'!G304</f>
        <v>20</v>
      </c>
      <c r="I304" s="98">
        <f t="shared" si="12"/>
        <v>10</v>
      </c>
      <c r="J304" s="97" t="str">
        <f>'PADRÃO CBHPO'!I304</f>
        <v>N/A</v>
      </c>
      <c r="K304" s="97" t="str">
        <f>'PADRÃO CBHPO'!J304</f>
        <v>N/A</v>
      </c>
      <c r="L304" s="145" t="str">
        <f>'PADRÃO CBHPO'!K304</f>
        <v>Percentual</v>
      </c>
      <c r="M304" s="152">
        <v>0</v>
      </c>
      <c r="N304" s="159">
        <f>'PADRÃO CBHPO'!L304</f>
        <v>176.4</v>
      </c>
      <c r="O304" s="7">
        <v>82000700</v>
      </c>
    </row>
    <row r="305" spans="1:15" x14ac:dyDescent="0.25">
      <c r="A305" s="105">
        <f>'PADRÃO CBHPO'!A305</f>
        <v>0</v>
      </c>
      <c r="B305" s="92" t="str">
        <f>'PADRÃO CBHPO'!B305</f>
        <v>7-Pac Espec</v>
      </c>
      <c r="C305" s="92" t="str">
        <f>'PADRÃO CBHPO'!C305</f>
        <v xml:space="preserve">Orientação de higiene bucal para pais e/ou cuidadores </v>
      </c>
      <c r="D305" s="97">
        <v>80</v>
      </c>
      <c r="E305" s="97">
        <v>80</v>
      </c>
      <c r="F305" s="95" t="str">
        <f t="shared" si="14"/>
        <v>0</v>
      </c>
      <c r="G305" s="96">
        <f>SUBSTITUTE(F305,".",",")/'PADRÃO CBHPO'!$F$1</f>
        <v>0</v>
      </c>
      <c r="H305" s="97">
        <f>'PADRÃO CBHPO'!G305</f>
        <v>10</v>
      </c>
      <c r="I305" s="98">
        <f t="shared" si="12"/>
        <v>5</v>
      </c>
      <c r="J305" s="97" t="str">
        <f>'PADRÃO CBHPO'!I305</f>
        <v>N/A</v>
      </c>
      <c r="K305" s="97" t="str">
        <f>'PADRÃO CBHPO'!J305</f>
        <v>N/A</v>
      </c>
      <c r="L305" s="145" t="str">
        <f>'PADRÃO CBHPO'!K305</f>
        <v>Percentual</v>
      </c>
      <c r="M305" s="152">
        <v>0</v>
      </c>
      <c r="N305" s="159">
        <f>'PADRÃO CBHPO'!L305</f>
        <v>88.2</v>
      </c>
      <c r="O305" s="168"/>
    </row>
    <row r="306" spans="1:15" x14ac:dyDescent="0.25">
      <c r="A306" s="105">
        <f>'PADRÃO CBHPO'!A306</f>
        <v>0</v>
      </c>
      <c r="B306" s="92" t="str">
        <f>'PADRÃO CBHPO'!B306</f>
        <v>7-Pac Espec</v>
      </c>
      <c r="C306" s="92" t="str">
        <f>'PADRÃO CBHPO'!C306</f>
        <v xml:space="preserve">Sedação consciente com óxido nitroso e oxigênio </v>
      </c>
      <c r="D306" s="97">
        <v>200</v>
      </c>
      <c r="E306" s="97">
        <v>200</v>
      </c>
      <c r="F306" s="95" t="str">
        <f t="shared" si="14"/>
        <v>0</v>
      </c>
      <c r="G306" s="96">
        <f>SUBSTITUTE(F306,".",",")/'PADRÃO CBHPO'!$F$1</f>
        <v>0</v>
      </c>
      <c r="H306" s="97">
        <f>'PADRÃO CBHPO'!G306</f>
        <v>45</v>
      </c>
      <c r="I306" s="98">
        <f t="shared" si="12"/>
        <v>22.5</v>
      </c>
      <c r="J306" s="97" t="str">
        <f>'PADRÃO CBHPO'!I306</f>
        <v>N/A</v>
      </c>
      <c r="K306" s="97" t="str">
        <f>'PADRÃO CBHPO'!J306</f>
        <v>N/A</v>
      </c>
      <c r="L306" s="145" t="str">
        <f>'PADRÃO CBHPO'!K306</f>
        <v>Percentual</v>
      </c>
      <c r="M306" s="152">
        <v>0</v>
      </c>
      <c r="N306" s="159">
        <f>'PADRÃO CBHPO'!L306</f>
        <v>230.5</v>
      </c>
      <c r="O306" s="7">
        <v>82001448</v>
      </c>
    </row>
    <row r="307" spans="1:15" x14ac:dyDescent="0.25">
      <c r="A307" s="106">
        <f>'PADRÃO CBHPO'!A307</f>
        <v>0</v>
      </c>
      <c r="B307" s="99" t="str">
        <f>'PADRÃO CBHPO'!B307</f>
        <v>7-Pac Espec</v>
      </c>
      <c r="C307" s="99" t="str">
        <f>'PADRÃO CBHPO'!C307</f>
        <v>Sedação medicamentosa ambulatorial</v>
      </c>
      <c r="D307" s="100">
        <v>160</v>
      </c>
      <c r="E307" s="100">
        <v>160</v>
      </c>
      <c r="F307" s="101" t="str">
        <f t="shared" si="14"/>
        <v>0</v>
      </c>
      <c r="G307" s="102">
        <f>SUBSTITUTE(F307,".",",")/'PADRÃO CBHPO'!$F$1</f>
        <v>0</v>
      </c>
      <c r="H307" s="100">
        <f>'PADRÃO CBHPO'!G307</f>
        <v>35</v>
      </c>
      <c r="I307" s="103">
        <f t="shared" si="12"/>
        <v>17.5</v>
      </c>
      <c r="J307" s="100" t="str">
        <f>'PADRÃO CBHPO'!I307</f>
        <v>N/A</v>
      </c>
      <c r="K307" s="100" t="str">
        <f>'PADRÃO CBHPO'!J307</f>
        <v>N/A</v>
      </c>
      <c r="L307" s="150" t="str">
        <f>'PADRÃO CBHPO'!K307</f>
        <v>Percentual</v>
      </c>
      <c r="M307" s="157">
        <v>0</v>
      </c>
      <c r="N307" s="164">
        <f>'PADRÃO CBHPO'!L307</f>
        <v>183.9</v>
      </c>
      <c r="O307" s="7">
        <v>82001456</v>
      </c>
    </row>
    <row r="308" spans="1:15" x14ac:dyDescent="0.25">
      <c r="B308" s="9"/>
      <c r="C308" s="14"/>
      <c r="D308" s="4"/>
      <c r="E308" s="4"/>
      <c r="F308" s="4"/>
      <c r="G308" s="4"/>
      <c r="H308" s="4"/>
      <c r="I308" s="4"/>
      <c r="J308" s="5"/>
      <c r="K308" s="5"/>
      <c r="L308" s="5"/>
      <c r="M308" s="6"/>
      <c r="N308" s="4"/>
      <c r="O308" s="167"/>
    </row>
  </sheetData>
  <sheetProtection password="FABF" sheet="1" objects="1" scenarios="1" autoFilter="0" pivotTables="0"/>
  <autoFilter ref="A1:O307"/>
  <mergeCells count="14">
    <mergeCell ref="F1:F2"/>
    <mergeCell ref="O1:O2"/>
    <mergeCell ref="A1:A2"/>
    <mergeCell ref="B1:B2"/>
    <mergeCell ref="C1:C2"/>
    <mergeCell ref="D1:D2"/>
    <mergeCell ref="E1:E2"/>
    <mergeCell ref="N1:N2"/>
    <mergeCell ref="G1:G2"/>
    <mergeCell ref="H1:H2"/>
    <mergeCell ref="J1:J2"/>
    <mergeCell ref="K1:K2"/>
    <mergeCell ref="L1:L2"/>
    <mergeCell ref="M1:M2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outlinePr summaryBelow="0"/>
  </sheetPr>
  <dimension ref="A1:F187"/>
  <sheetViews>
    <sheetView topLeftCell="A54" workbookViewId="0">
      <selection activeCell="B159" sqref="B159"/>
    </sheetView>
  </sheetViews>
  <sheetFormatPr defaultRowHeight="15" outlineLevelRow="1" x14ac:dyDescent="0.25"/>
  <cols>
    <col min="2" max="2" width="121.28515625" customWidth="1"/>
  </cols>
  <sheetData>
    <row r="1" spans="1:6" x14ac:dyDescent="0.25">
      <c r="A1" s="10" t="s">
        <v>0</v>
      </c>
      <c r="B1" s="10" t="s">
        <v>317</v>
      </c>
      <c r="C1" s="1" t="s">
        <v>511</v>
      </c>
      <c r="D1" s="1" t="s">
        <v>511</v>
      </c>
      <c r="E1" s="1" t="s">
        <v>511</v>
      </c>
      <c r="F1" s="6"/>
    </row>
    <row r="2" spans="1:6" ht="15.75" collapsed="1" x14ac:dyDescent="0.25">
      <c r="A2" s="11" t="s">
        <v>512</v>
      </c>
      <c r="B2" s="11" t="s">
        <v>318</v>
      </c>
      <c r="C2" s="2" t="s">
        <v>512</v>
      </c>
      <c r="D2" s="2" t="s">
        <v>512</v>
      </c>
      <c r="E2" s="2" t="s">
        <v>512</v>
      </c>
      <c r="F2" s="6"/>
    </row>
    <row r="3" spans="1:6" hidden="1" outlineLevel="1" x14ac:dyDescent="0.25">
      <c r="A3" s="12"/>
      <c r="B3" s="15" t="s">
        <v>319</v>
      </c>
      <c r="C3" s="3"/>
      <c r="D3" s="3"/>
      <c r="E3" s="3"/>
      <c r="F3" s="6"/>
    </row>
    <row r="4" spans="1:6" hidden="1" outlineLevel="1" x14ac:dyDescent="0.25">
      <c r="A4" s="12"/>
      <c r="B4" s="15" t="s">
        <v>320</v>
      </c>
      <c r="C4" s="3"/>
      <c r="D4" s="3"/>
      <c r="E4" s="3"/>
      <c r="F4" s="6"/>
    </row>
    <row r="5" spans="1:6" hidden="1" outlineLevel="1" x14ac:dyDescent="0.25">
      <c r="A5" s="12"/>
      <c r="B5" s="15" t="s">
        <v>321</v>
      </c>
      <c r="C5" s="3"/>
      <c r="D5" s="3"/>
      <c r="E5" s="3"/>
      <c r="F5" s="6"/>
    </row>
    <row r="6" spans="1:6" hidden="1" outlineLevel="1" x14ac:dyDescent="0.25">
      <c r="A6" s="12"/>
      <c r="B6" s="15" t="s">
        <v>322</v>
      </c>
      <c r="C6" s="3"/>
      <c r="D6" s="3"/>
      <c r="E6" s="3"/>
      <c r="F6" s="6"/>
    </row>
    <row r="7" spans="1:6" hidden="1" outlineLevel="1" x14ac:dyDescent="0.25">
      <c r="A7" s="12"/>
      <c r="B7" s="15" t="s">
        <v>323</v>
      </c>
      <c r="C7" s="3"/>
      <c r="D7" s="3"/>
      <c r="E7" s="3"/>
      <c r="F7" s="6"/>
    </row>
    <row r="8" spans="1:6" hidden="1" outlineLevel="1" x14ac:dyDescent="0.25">
      <c r="A8" s="12"/>
      <c r="B8" s="15" t="s">
        <v>324</v>
      </c>
      <c r="C8" s="3"/>
      <c r="D8" s="3"/>
      <c r="E8" s="3"/>
      <c r="F8" s="6"/>
    </row>
    <row r="9" spans="1:6" hidden="1" outlineLevel="1" x14ac:dyDescent="0.25">
      <c r="A9" s="12"/>
      <c r="B9" s="15" t="s">
        <v>325</v>
      </c>
      <c r="C9" s="3"/>
      <c r="D9" s="3"/>
      <c r="E9" s="3"/>
      <c r="F9" s="6"/>
    </row>
    <row r="10" spans="1:6" hidden="1" outlineLevel="1" x14ac:dyDescent="0.25">
      <c r="A10" s="12"/>
      <c r="B10" s="15" t="s">
        <v>326</v>
      </c>
      <c r="C10" s="3"/>
      <c r="D10" s="3"/>
      <c r="E10" s="3"/>
      <c r="F10" s="6"/>
    </row>
    <row r="11" spans="1:6" hidden="1" outlineLevel="1" x14ac:dyDescent="0.25">
      <c r="A11" s="12"/>
      <c r="B11" s="15" t="s">
        <v>327</v>
      </c>
      <c r="C11" s="3"/>
      <c r="D11" s="3"/>
      <c r="E11" s="3"/>
      <c r="F11" s="6"/>
    </row>
    <row r="12" spans="1:6" hidden="1" outlineLevel="1" x14ac:dyDescent="0.25">
      <c r="A12" s="12"/>
      <c r="B12" s="15" t="s">
        <v>328</v>
      </c>
      <c r="C12" s="3"/>
      <c r="D12" s="3"/>
      <c r="E12" s="3"/>
      <c r="F12" s="6"/>
    </row>
    <row r="13" spans="1:6" hidden="1" outlineLevel="1" x14ac:dyDescent="0.25">
      <c r="A13" s="12"/>
      <c r="B13" s="15" t="s">
        <v>329</v>
      </c>
      <c r="C13" s="3"/>
      <c r="D13" s="3"/>
      <c r="E13" s="3"/>
      <c r="F13" s="6"/>
    </row>
    <row r="14" spans="1:6" hidden="1" outlineLevel="1" x14ac:dyDescent="0.25">
      <c r="A14" s="12"/>
      <c r="B14" s="15" t="s">
        <v>330</v>
      </c>
      <c r="C14" s="3"/>
      <c r="D14" s="3"/>
      <c r="E14" s="3"/>
      <c r="F14" s="6"/>
    </row>
    <row r="15" spans="1:6" hidden="1" outlineLevel="1" x14ac:dyDescent="0.25">
      <c r="A15" s="12"/>
      <c r="B15" s="15" t="s">
        <v>331</v>
      </c>
      <c r="C15" s="3"/>
      <c r="D15" s="3"/>
      <c r="E15" s="3"/>
      <c r="F15" s="6"/>
    </row>
    <row r="16" spans="1:6" hidden="1" outlineLevel="1" x14ac:dyDescent="0.25">
      <c r="A16" s="12"/>
      <c r="B16" s="15" t="s">
        <v>332</v>
      </c>
      <c r="C16" s="3"/>
      <c r="D16" s="3"/>
      <c r="E16" s="3"/>
      <c r="F16" s="6"/>
    </row>
    <row r="17" spans="1:6" hidden="1" outlineLevel="1" x14ac:dyDescent="0.25">
      <c r="A17" s="12"/>
      <c r="B17" s="15" t="s">
        <v>333</v>
      </c>
      <c r="C17" s="3"/>
      <c r="D17" s="3"/>
      <c r="E17" s="3"/>
      <c r="F17" s="6"/>
    </row>
    <row r="18" spans="1:6" hidden="1" outlineLevel="1" x14ac:dyDescent="0.25">
      <c r="A18" s="12"/>
      <c r="B18" s="15" t="s">
        <v>334</v>
      </c>
      <c r="C18" s="3"/>
      <c r="D18" s="3"/>
      <c r="E18" s="3"/>
      <c r="F18" s="6"/>
    </row>
    <row r="19" spans="1:6" hidden="1" outlineLevel="1" x14ac:dyDescent="0.25">
      <c r="A19" s="12"/>
      <c r="B19" s="15" t="s">
        <v>335</v>
      </c>
      <c r="C19" s="3"/>
      <c r="D19" s="3"/>
      <c r="E19" s="3"/>
      <c r="F19" s="6"/>
    </row>
    <row r="20" spans="1:6" ht="13.5" hidden="1" customHeight="1" outlineLevel="1" x14ac:dyDescent="0.25">
      <c r="A20" s="12"/>
      <c r="B20" s="15" t="s">
        <v>336</v>
      </c>
      <c r="C20" s="3"/>
      <c r="D20" s="3"/>
      <c r="E20" s="3"/>
      <c r="F20" s="6"/>
    </row>
    <row r="21" spans="1:6" hidden="1" outlineLevel="1" x14ac:dyDescent="0.25">
      <c r="A21" s="12"/>
      <c r="B21" s="15" t="s">
        <v>337</v>
      </c>
      <c r="C21" s="3"/>
      <c r="D21" s="3"/>
      <c r="E21" s="3"/>
      <c r="F21" s="6"/>
    </row>
    <row r="22" spans="1:6" hidden="1" outlineLevel="1" x14ac:dyDescent="0.25">
      <c r="A22" s="12"/>
      <c r="B22" s="15" t="s">
        <v>338</v>
      </c>
      <c r="C22" s="3"/>
      <c r="D22" s="3"/>
      <c r="E22" s="3"/>
      <c r="F22" s="6"/>
    </row>
    <row r="23" spans="1:6" hidden="1" outlineLevel="1" x14ac:dyDescent="0.25">
      <c r="A23" s="12"/>
      <c r="B23" s="15" t="s">
        <v>339</v>
      </c>
      <c r="C23" s="3"/>
      <c r="D23" s="3"/>
      <c r="E23" s="3"/>
      <c r="F23" s="6"/>
    </row>
    <row r="24" spans="1:6" hidden="1" outlineLevel="1" x14ac:dyDescent="0.25">
      <c r="A24" s="12"/>
      <c r="B24" s="15" t="s">
        <v>340</v>
      </c>
      <c r="C24" s="3"/>
      <c r="D24" s="3"/>
      <c r="E24" s="3"/>
      <c r="F24" s="6"/>
    </row>
    <row r="25" spans="1:6" hidden="1" outlineLevel="1" x14ac:dyDescent="0.25">
      <c r="A25" s="12"/>
      <c r="B25" s="15" t="s">
        <v>341</v>
      </c>
      <c r="C25" s="3"/>
      <c r="D25" s="3"/>
      <c r="E25" s="3"/>
      <c r="F25" s="6"/>
    </row>
    <row r="26" spans="1:6" hidden="1" outlineLevel="1" x14ac:dyDescent="0.25">
      <c r="A26" s="12"/>
      <c r="B26" s="15" t="s">
        <v>342</v>
      </c>
      <c r="C26" s="3"/>
      <c r="D26" s="3"/>
      <c r="E26" s="3"/>
      <c r="F26" s="6"/>
    </row>
    <row r="27" spans="1:6" hidden="1" outlineLevel="1" x14ac:dyDescent="0.25">
      <c r="A27" s="12"/>
      <c r="B27" s="15" t="s">
        <v>343</v>
      </c>
      <c r="C27" s="3"/>
      <c r="D27" s="3"/>
      <c r="E27" s="3"/>
      <c r="F27" s="6"/>
    </row>
    <row r="28" spans="1:6" hidden="1" outlineLevel="1" x14ac:dyDescent="0.25">
      <c r="A28" s="12"/>
      <c r="B28" s="15" t="s">
        <v>344</v>
      </c>
      <c r="C28" s="3"/>
      <c r="D28" s="3"/>
      <c r="E28" s="3"/>
      <c r="F28" s="6"/>
    </row>
    <row r="29" spans="1:6" hidden="1" outlineLevel="1" x14ac:dyDescent="0.25">
      <c r="A29" s="12"/>
      <c r="B29" s="15" t="s">
        <v>345</v>
      </c>
      <c r="C29" s="3"/>
      <c r="D29" s="3"/>
      <c r="E29" s="3"/>
      <c r="F29" s="6"/>
    </row>
    <row r="30" spans="1:6" ht="15.75" collapsed="1" x14ac:dyDescent="0.25">
      <c r="A30" s="11"/>
      <c r="B30" s="11" t="s">
        <v>346</v>
      </c>
      <c r="C30" s="2"/>
      <c r="D30" s="2"/>
      <c r="E30" s="2"/>
      <c r="F30" s="6"/>
    </row>
    <row r="31" spans="1:6" hidden="1" outlineLevel="1" x14ac:dyDescent="0.25">
      <c r="A31" s="12"/>
      <c r="B31" s="15" t="s">
        <v>347</v>
      </c>
      <c r="C31" s="3"/>
      <c r="D31" s="3"/>
      <c r="E31" s="3"/>
      <c r="F31" s="6"/>
    </row>
    <row r="32" spans="1:6" hidden="1" outlineLevel="1" x14ac:dyDescent="0.25">
      <c r="A32" s="12"/>
      <c r="B32" s="15" t="s">
        <v>348</v>
      </c>
      <c r="C32" s="3"/>
      <c r="D32" s="3"/>
      <c r="E32" s="3"/>
      <c r="F32" s="6"/>
    </row>
    <row r="33" spans="1:6" hidden="1" outlineLevel="1" x14ac:dyDescent="0.25">
      <c r="A33" s="12"/>
      <c r="B33" s="15" t="s">
        <v>349</v>
      </c>
      <c r="C33" s="3"/>
      <c r="D33" s="3"/>
      <c r="E33" s="3"/>
      <c r="F33" s="6"/>
    </row>
    <row r="34" spans="1:6" hidden="1" outlineLevel="1" x14ac:dyDescent="0.25">
      <c r="A34" s="12"/>
      <c r="B34" s="15" t="s">
        <v>350</v>
      </c>
      <c r="C34" s="3"/>
      <c r="D34" s="3"/>
      <c r="E34" s="3"/>
      <c r="F34" s="6"/>
    </row>
    <row r="35" spans="1:6" hidden="1" outlineLevel="1" x14ac:dyDescent="0.25">
      <c r="A35" s="12"/>
      <c r="B35" s="15" t="s">
        <v>351</v>
      </c>
      <c r="C35" s="3"/>
      <c r="D35" s="3"/>
      <c r="E35" s="3"/>
      <c r="F35" s="6"/>
    </row>
    <row r="36" spans="1:6" hidden="1" outlineLevel="1" x14ac:dyDescent="0.25">
      <c r="A36" s="12"/>
      <c r="B36" s="15" t="s">
        <v>352</v>
      </c>
      <c r="C36" s="3"/>
      <c r="D36" s="3"/>
      <c r="E36" s="3"/>
      <c r="F36" s="6"/>
    </row>
    <row r="37" spans="1:6" hidden="1" outlineLevel="1" x14ac:dyDescent="0.25">
      <c r="A37" s="12"/>
      <c r="B37" s="15" t="s">
        <v>353</v>
      </c>
      <c r="C37" s="3"/>
      <c r="D37" s="3"/>
      <c r="E37" s="3"/>
      <c r="F37" s="6"/>
    </row>
    <row r="38" spans="1:6" hidden="1" outlineLevel="1" x14ac:dyDescent="0.25">
      <c r="A38" s="12"/>
      <c r="B38" s="15" t="s">
        <v>354</v>
      </c>
      <c r="C38" s="3"/>
      <c r="D38" s="3"/>
      <c r="E38" s="3"/>
      <c r="F38" s="6"/>
    </row>
    <row r="39" spans="1:6" hidden="1" outlineLevel="1" x14ac:dyDescent="0.25">
      <c r="A39" s="12"/>
      <c r="B39" s="15" t="s">
        <v>355</v>
      </c>
      <c r="C39" s="3"/>
      <c r="D39" s="3"/>
      <c r="E39" s="3"/>
      <c r="F39" s="6"/>
    </row>
    <row r="40" spans="1:6" hidden="1" outlineLevel="1" x14ac:dyDescent="0.25">
      <c r="A40" s="12"/>
      <c r="B40" s="15" t="s">
        <v>356</v>
      </c>
      <c r="C40" s="3"/>
      <c r="D40" s="3"/>
      <c r="E40" s="3"/>
      <c r="F40" s="6"/>
    </row>
    <row r="41" spans="1:6" hidden="1" outlineLevel="1" x14ac:dyDescent="0.25">
      <c r="A41" s="12"/>
      <c r="B41" s="15" t="s">
        <v>357</v>
      </c>
      <c r="C41" s="3"/>
      <c r="D41" s="3"/>
      <c r="E41" s="3"/>
      <c r="F41" s="6"/>
    </row>
    <row r="42" spans="1:6" hidden="1" outlineLevel="1" x14ac:dyDescent="0.25">
      <c r="A42" s="12"/>
      <c r="B42" s="15" t="s">
        <v>358</v>
      </c>
      <c r="C42" s="3"/>
      <c r="D42" s="3"/>
      <c r="E42" s="3"/>
      <c r="F42" s="6"/>
    </row>
    <row r="43" spans="1:6" hidden="1" outlineLevel="1" x14ac:dyDescent="0.25">
      <c r="A43" s="12"/>
      <c r="B43" s="15" t="s">
        <v>359</v>
      </c>
      <c r="C43" s="3"/>
      <c r="D43" s="3"/>
      <c r="E43" s="3"/>
      <c r="F43" s="6"/>
    </row>
    <row r="44" spans="1:6" hidden="1" outlineLevel="1" x14ac:dyDescent="0.25">
      <c r="A44" s="12"/>
      <c r="B44" s="15" t="s">
        <v>360</v>
      </c>
      <c r="C44" s="3"/>
      <c r="D44" s="3"/>
      <c r="E44" s="3"/>
      <c r="F44" s="6"/>
    </row>
    <row r="45" spans="1:6" hidden="1" outlineLevel="1" x14ac:dyDescent="0.25">
      <c r="A45" s="12"/>
      <c r="B45" s="15" t="s">
        <v>361</v>
      </c>
      <c r="C45" s="3"/>
      <c r="D45" s="3"/>
      <c r="E45" s="3"/>
      <c r="F45" s="6"/>
    </row>
    <row r="46" spans="1:6" hidden="1" outlineLevel="1" x14ac:dyDescent="0.25">
      <c r="A46" s="12"/>
      <c r="B46" s="15" t="s">
        <v>362</v>
      </c>
      <c r="C46" s="3"/>
      <c r="D46" s="3"/>
      <c r="E46" s="3"/>
      <c r="F46" s="6"/>
    </row>
    <row r="47" spans="1:6" hidden="1" outlineLevel="1" x14ac:dyDescent="0.25">
      <c r="A47" s="12"/>
      <c r="B47" s="15" t="s">
        <v>363</v>
      </c>
      <c r="C47" s="3"/>
      <c r="D47" s="3"/>
      <c r="E47" s="3"/>
      <c r="F47" s="6"/>
    </row>
    <row r="48" spans="1:6" hidden="1" outlineLevel="1" x14ac:dyDescent="0.25">
      <c r="A48" s="12"/>
      <c r="B48" s="15" t="s">
        <v>364</v>
      </c>
      <c r="C48" s="3"/>
      <c r="D48" s="3"/>
      <c r="E48" s="3"/>
      <c r="F48" s="6"/>
    </row>
    <row r="49" spans="1:6" hidden="1" outlineLevel="1" x14ac:dyDescent="0.25">
      <c r="A49" s="12"/>
      <c r="B49" s="15" t="s">
        <v>365</v>
      </c>
      <c r="C49" s="3"/>
      <c r="D49" s="3"/>
      <c r="E49" s="3"/>
      <c r="F49" s="6"/>
    </row>
    <row r="50" spans="1:6" hidden="1" outlineLevel="1" x14ac:dyDescent="0.25">
      <c r="A50" s="12"/>
      <c r="B50" s="15" t="s">
        <v>366</v>
      </c>
      <c r="C50" s="3"/>
      <c r="D50" s="3"/>
      <c r="E50" s="3"/>
      <c r="F50" s="6"/>
    </row>
    <row r="51" spans="1:6" hidden="1" outlineLevel="1" x14ac:dyDescent="0.25">
      <c r="A51" s="12"/>
      <c r="B51" s="15" t="s">
        <v>367</v>
      </c>
      <c r="C51" s="3"/>
      <c r="D51" s="3"/>
      <c r="E51" s="3"/>
      <c r="F51" s="6"/>
    </row>
    <row r="52" spans="1:6" hidden="1" outlineLevel="1" x14ac:dyDescent="0.25">
      <c r="A52" s="12"/>
      <c r="B52" s="15" t="s">
        <v>368</v>
      </c>
      <c r="C52" s="3"/>
      <c r="D52" s="3"/>
      <c r="E52" s="3"/>
      <c r="F52" s="6"/>
    </row>
    <row r="53" spans="1:6" hidden="1" outlineLevel="1" x14ac:dyDescent="0.25">
      <c r="A53" s="12"/>
      <c r="B53" s="15" t="s">
        <v>369</v>
      </c>
      <c r="C53" s="3"/>
      <c r="D53" s="3"/>
      <c r="E53" s="3"/>
      <c r="F53" s="6"/>
    </row>
    <row r="54" spans="1:6" ht="15.75" collapsed="1" x14ac:dyDescent="0.25">
      <c r="A54" s="11"/>
      <c r="B54" s="11" t="s">
        <v>370</v>
      </c>
      <c r="C54" s="2"/>
      <c r="D54" s="2"/>
      <c r="E54" s="2"/>
      <c r="F54" s="6"/>
    </row>
    <row r="55" spans="1:6" hidden="1" outlineLevel="1" x14ac:dyDescent="0.25">
      <c r="A55" s="12"/>
      <c r="B55" s="15" t="s">
        <v>371</v>
      </c>
      <c r="C55" s="3"/>
      <c r="D55" s="3"/>
      <c r="E55" s="3"/>
      <c r="F55" s="6"/>
    </row>
    <row r="56" spans="1:6" hidden="1" outlineLevel="1" x14ac:dyDescent="0.25">
      <c r="A56" s="12"/>
      <c r="B56" s="15" t="s">
        <v>372</v>
      </c>
      <c r="C56" s="3"/>
      <c r="D56" s="3"/>
      <c r="E56" s="3"/>
      <c r="F56" s="6"/>
    </row>
    <row r="57" spans="1:6" ht="25.5" hidden="1" outlineLevel="1" x14ac:dyDescent="0.25">
      <c r="A57" s="12"/>
      <c r="B57" s="15" t="s">
        <v>373</v>
      </c>
      <c r="C57" s="3"/>
      <c r="D57" s="3"/>
      <c r="E57" s="3"/>
      <c r="F57" s="6"/>
    </row>
    <row r="58" spans="1:6" ht="25.5" hidden="1" outlineLevel="1" x14ac:dyDescent="0.25">
      <c r="A58" s="12"/>
      <c r="B58" s="15" t="s">
        <v>374</v>
      </c>
      <c r="C58" s="3"/>
      <c r="D58" s="3"/>
      <c r="E58" s="3"/>
      <c r="F58" s="6"/>
    </row>
    <row r="59" spans="1:6" ht="25.5" hidden="1" outlineLevel="1" x14ac:dyDescent="0.25">
      <c r="A59" s="12"/>
      <c r="B59" s="15" t="s">
        <v>375</v>
      </c>
      <c r="C59" s="3"/>
      <c r="D59" s="3"/>
      <c r="E59" s="3"/>
      <c r="F59" s="6"/>
    </row>
    <row r="60" spans="1:6" ht="25.5" hidden="1" outlineLevel="1" x14ac:dyDescent="0.25">
      <c r="A60" s="12"/>
      <c r="B60" s="15" t="s">
        <v>376</v>
      </c>
      <c r="C60" s="3"/>
      <c r="D60" s="3"/>
      <c r="E60" s="3"/>
      <c r="F60" s="6"/>
    </row>
    <row r="61" spans="1:6" hidden="1" outlineLevel="1" x14ac:dyDescent="0.25">
      <c r="A61" s="12"/>
      <c r="B61" s="15" t="s">
        <v>377</v>
      </c>
      <c r="C61" s="3"/>
      <c r="D61" s="3"/>
      <c r="E61" s="3"/>
      <c r="F61" s="6"/>
    </row>
    <row r="62" spans="1:6" hidden="1" outlineLevel="1" x14ac:dyDescent="0.25">
      <c r="A62" s="12"/>
      <c r="B62" s="15" t="s">
        <v>378</v>
      </c>
      <c r="C62" s="3"/>
      <c r="D62" s="3"/>
      <c r="E62" s="3"/>
      <c r="F62" s="6"/>
    </row>
    <row r="63" spans="1:6" hidden="1" outlineLevel="1" x14ac:dyDescent="0.25">
      <c r="A63" s="12"/>
      <c r="B63" s="15" t="s">
        <v>379</v>
      </c>
      <c r="C63" s="3"/>
      <c r="D63" s="3"/>
      <c r="E63" s="3"/>
      <c r="F63" s="6"/>
    </row>
    <row r="64" spans="1:6" hidden="1" outlineLevel="1" x14ac:dyDescent="0.25">
      <c r="A64" s="12"/>
      <c r="B64" s="15" t="s">
        <v>380</v>
      </c>
      <c r="C64" s="3"/>
      <c r="D64" s="3"/>
      <c r="E64" s="3"/>
      <c r="F64" s="6"/>
    </row>
    <row r="65" spans="1:6" hidden="1" outlineLevel="1" x14ac:dyDescent="0.25">
      <c r="A65" s="12"/>
      <c r="B65" s="15" t="s">
        <v>381</v>
      </c>
      <c r="C65" s="3"/>
      <c r="D65" s="3"/>
      <c r="E65" s="3"/>
      <c r="F65" s="6"/>
    </row>
    <row r="66" spans="1:6" hidden="1" outlineLevel="1" x14ac:dyDescent="0.25">
      <c r="A66" s="12"/>
      <c r="B66" s="15" t="s">
        <v>382</v>
      </c>
      <c r="C66" s="3"/>
      <c r="D66" s="3"/>
      <c r="E66" s="3"/>
      <c r="F66" s="6"/>
    </row>
    <row r="67" spans="1:6" ht="25.5" hidden="1" outlineLevel="1" x14ac:dyDescent="0.25">
      <c r="A67" s="12"/>
      <c r="B67" s="15" t="s">
        <v>383</v>
      </c>
      <c r="C67" s="3"/>
      <c r="D67" s="3"/>
      <c r="E67" s="3"/>
      <c r="F67" s="6"/>
    </row>
    <row r="68" spans="1:6" hidden="1" outlineLevel="1" x14ac:dyDescent="0.25">
      <c r="A68" s="12"/>
      <c r="B68" s="15" t="s">
        <v>384</v>
      </c>
      <c r="C68" s="3"/>
      <c r="D68" s="3"/>
      <c r="E68" s="3"/>
      <c r="F68" s="6"/>
    </row>
    <row r="69" spans="1:6" hidden="1" outlineLevel="1" x14ac:dyDescent="0.25">
      <c r="A69" s="12"/>
      <c r="B69" s="15" t="s">
        <v>385</v>
      </c>
      <c r="C69" s="3"/>
      <c r="D69" s="3"/>
      <c r="E69" s="3"/>
      <c r="F69" s="6"/>
    </row>
    <row r="70" spans="1:6" hidden="1" outlineLevel="1" x14ac:dyDescent="0.25">
      <c r="A70" s="12"/>
      <c r="B70" s="15" t="s">
        <v>386</v>
      </c>
      <c r="C70" s="3"/>
      <c r="D70" s="3"/>
      <c r="E70" s="3"/>
      <c r="F70" s="6"/>
    </row>
    <row r="71" spans="1:6" hidden="1" outlineLevel="1" x14ac:dyDescent="0.25">
      <c r="A71" s="12"/>
      <c r="B71" s="15" t="s">
        <v>387</v>
      </c>
      <c r="C71" s="3"/>
      <c r="D71" s="3"/>
      <c r="E71" s="3"/>
      <c r="F71" s="6"/>
    </row>
    <row r="72" spans="1:6" hidden="1" outlineLevel="1" x14ac:dyDescent="0.25">
      <c r="A72" s="12"/>
      <c r="B72" s="15" t="s">
        <v>388</v>
      </c>
      <c r="C72" s="3"/>
      <c r="D72" s="3"/>
      <c r="E72" s="3"/>
      <c r="F72" s="6"/>
    </row>
    <row r="73" spans="1:6" hidden="1" outlineLevel="1" x14ac:dyDescent="0.25">
      <c r="A73" s="12"/>
      <c r="B73" s="15" t="s">
        <v>389</v>
      </c>
      <c r="C73" s="3"/>
      <c r="D73" s="3"/>
      <c r="E73" s="3"/>
      <c r="F73" s="6"/>
    </row>
    <row r="74" spans="1:6" hidden="1" outlineLevel="1" x14ac:dyDescent="0.25">
      <c r="A74" s="12"/>
      <c r="B74" s="15" t="s">
        <v>390</v>
      </c>
      <c r="C74" s="3"/>
      <c r="D74" s="3"/>
      <c r="E74" s="3"/>
      <c r="F74" s="6"/>
    </row>
    <row r="75" spans="1:6" hidden="1" outlineLevel="1" x14ac:dyDescent="0.25">
      <c r="A75" s="12"/>
      <c r="B75" s="15" t="s">
        <v>391</v>
      </c>
      <c r="C75" s="3"/>
      <c r="D75" s="3"/>
      <c r="E75" s="3"/>
      <c r="F75" s="6"/>
    </row>
    <row r="76" spans="1:6" hidden="1" outlineLevel="1" x14ac:dyDescent="0.25">
      <c r="A76" s="12"/>
      <c r="B76" s="15" t="s">
        <v>392</v>
      </c>
      <c r="C76" s="3"/>
      <c r="D76" s="3"/>
      <c r="E76" s="3"/>
      <c r="F76" s="6"/>
    </row>
    <row r="77" spans="1:6" hidden="1" outlineLevel="1" x14ac:dyDescent="0.25">
      <c r="A77" s="12"/>
      <c r="B77" s="15" t="s">
        <v>393</v>
      </c>
      <c r="C77" s="3"/>
      <c r="D77" s="3"/>
      <c r="E77" s="3"/>
      <c r="F77" s="6"/>
    </row>
    <row r="78" spans="1:6" hidden="1" outlineLevel="1" x14ac:dyDescent="0.25">
      <c r="A78" s="12"/>
      <c r="B78" s="15" t="s">
        <v>394</v>
      </c>
      <c r="C78" s="3"/>
      <c r="D78" s="3"/>
      <c r="E78" s="3"/>
      <c r="F78" s="6"/>
    </row>
    <row r="79" spans="1:6" hidden="1" outlineLevel="1" x14ac:dyDescent="0.25">
      <c r="A79" s="12"/>
      <c r="B79" s="15" t="s">
        <v>395</v>
      </c>
      <c r="C79" s="3"/>
      <c r="D79" s="3"/>
      <c r="E79" s="3"/>
      <c r="F79" s="6"/>
    </row>
    <row r="80" spans="1:6" ht="25.5" hidden="1" outlineLevel="1" x14ac:dyDescent="0.25">
      <c r="A80" s="12"/>
      <c r="B80" s="15" t="s">
        <v>396</v>
      </c>
      <c r="C80" s="3"/>
      <c r="D80" s="3"/>
      <c r="E80" s="3"/>
      <c r="F80" s="6"/>
    </row>
    <row r="81" spans="1:6" hidden="1" outlineLevel="1" x14ac:dyDescent="0.25">
      <c r="A81" s="12"/>
      <c r="B81" s="15" t="s">
        <v>397</v>
      </c>
      <c r="C81" s="3"/>
      <c r="D81" s="3"/>
      <c r="E81" s="3"/>
      <c r="F81" s="6"/>
    </row>
    <row r="82" spans="1:6" hidden="1" outlineLevel="1" x14ac:dyDescent="0.25">
      <c r="A82" s="12"/>
      <c r="B82" s="15" t="s">
        <v>398</v>
      </c>
      <c r="C82" s="3"/>
      <c r="D82" s="3"/>
      <c r="E82" s="3"/>
      <c r="F82" s="6"/>
    </row>
    <row r="83" spans="1:6" hidden="1" outlineLevel="1" x14ac:dyDescent="0.25">
      <c r="A83" s="12"/>
      <c r="B83" s="15" t="s">
        <v>399</v>
      </c>
      <c r="C83" s="3"/>
      <c r="D83" s="3"/>
      <c r="E83" s="3"/>
      <c r="F83" s="6"/>
    </row>
    <row r="84" spans="1:6" hidden="1" outlineLevel="1" x14ac:dyDescent="0.25">
      <c r="A84" s="12"/>
      <c r="B84" s="15" t="s">
        <v>400</v>
      </c>
      <c r="C84" s="3"/>
      <c r="D84" s="3"/>
      <c r="E84" s="3"/>
      <c r="F84" s="6"/>
    </row>
    <row r="85" spans="1:6" ht="25.5" hidden="1" outlineLevel="1" x14ac:dyDescent="0.25">
      <c r="A85" s="12"/>
      <c r="B85" s="15" t="s">
        <v>401</v>
      </c>
      <c r="C85" s="3"/>
      <c r="D85" s="3"/>
      <c r="E85" s="3"/>
      <c r="F85" s="6"/>
    </row>
    <row r="86" spans="1:6" hidden="1" outlineLevel="1" x14ac:dyDescent="0.25">
      <c r="A86" s="12"/>
      <c r="B86" s="15" t="s">
        <v>402</v>
      </c>
      <c r="C86" s="3"/>
      <c r="D86" s="3"/>
      <c r="E86" s="3"/>
      <c r="F86" s="6"/>
    </row>
    <row r="87" spans="1:6" hidden="1" outlineLevel="1" x14ac:dyDescent="0.25">
      <c r="A87" s="12"/>
      <c r="B87" s="15" t="s">
        <v>403</v>
      </c>
      <c r="C87" s="3"/>
      <c r="D87" s="3"/>
      <c r="E87" s="3"/>
      <c r="F87" s="6"/>
    </row>
    <row r="88" spans="1:6" hidden="1" outlineLevel="1" x14ac:dyDescent="0.25">
      <c r="A88" s="12"/>
      <c r="B88" s="15" t="s">
        <v>404</v>
      </c>
      <c r="C88" s="3"/>
      <c r="D88" s="3"/>
      <c r="E88" s="3"/>
      <c r="F88" s="6"/>
    </row>
    <row r="89" spans="1:6" hidden="1" outlineLevel="1" x14ac:dyDescent="0.25">
      <c r="A89" s="12"/>
      <c r="B89" s="15" t="s">
        <v>405</v>
      </c>
      <c r="C89" s="3"/>
      <c r="D89" s="3"/>
      <c r="E89" s="3"/>
      <c r="F89" s="6"/>
    </row>
    <row r="90" spans="1:6" hidden="1" outlineLevel="1" x14ac:dyDescent="0.25">
      <c r="A90" s="12"/>
      <c r="B90" s="15" t="s">
        <v>406</v>
      </c>
      <c r="C90" s="3"/>
      <c r="D90" s="3"/>
      <c r="E90" s="3"/>
      <c r="F90" s="6"/>
    </row>
    <row r="91" spans="1:6" hidden="1" outlineLevel="1" x14ac:dyDescent="0.25">
      <c r="A91" s="12"/>
      <c r="B91" s="15" t="s">
        <v>407</v>
      </c>
      <c r="C91" s="3"/>
      <c r="D91" s="3"/>
      <c r="E91" s="3"/>
      <c r="F91" s="6"/>
    </row>
    <row r="92" spans="1:6" hidden="1" outlineLevel="1" x14ac:dyDescent="0.25">
      <c r="A92" s="12"/>
      <c r="B92" s="15" t="s">
        <v>408</v>
      </c>
      <c r="C92" s="3"/>
      <c r="D92" s="3"/>
      <c r="E92" s="3"/>
      <c r="F92" s="6"/>
    </row>
    <row r="93" spans="1:6" hidden="1" outlineLevel="1" x14ac:dyDescent="0.25">
      <c r="A93" s="12"/>
      <c r="B93" s="15" t="s">
        <v>409</v>
      </c>
      <c r="C93" s="3"/>
      <c r="D93" s="3"/>
      <c r="E93" s="3"/>
      <c r="F93" s="6"/>
    </row>
    <row r="94" spans="1:6" ht="15.75" collapsed="1" x14ac:dyDescent="0.25">
      <c r="A94" s="11"/>
      <c r="B94" s="11" t="s">
        <v>410</v>
      </c>
      <c r="C94" s="2"/>
      <c r="D94" s="2"/>
      <c r="E94" s="2"/>
      <c r="F94" s="6"/>
    </row>
    <row r="95" spans="1:6" hidden="1" outlineLevel="1" x14ac:dyDescent="0.25">
      <c r="A95" s="12"/>
      <c r="B95" s="15" t="s">
        <v>411</v>
      </c>
      <c r="C95" s="3"/>
      <c r="D95" s="3"/>
      <c r="E95" s="3"/>
      <c r="F95" s="6"/>
    </row>
    <row r="96" spans="1:6" hidden="1" outlineLevel="1" x14ac:dyDescent="0.25">
      <c r="A96" s="12"/>
      <c r="B96" s="15" t="s">
        <v>412</v>
      </c>
      <c r="C96" s="3"/>
      <c r="D96" s="3"/>
      <c r="E96" s="3"/>
      <c r="F96" s="6"/>
    </row>
    <row r="97" spans="1:6" ht="25.5" hidden="1" outlineLevel="1" x14ac:dyDescent="0.25">
      <c r="A97" s="12"/>
      <c r="B97" s="15" t="s">
        <v>413</v>
      </c>
      <c r="C97" s="3"/>
      <c r="D97" s="3"/>
      <c r="E97" s="3"/>
      <c r="F97" s="6"/>
    </row>
    <row r="98" spans="1:6" hidden="1" outlineLevel="1" x14ac:dyDescent="0.25">
      <c r="A98" s="12"/>
      <c r="B98" s="15" t="s">
        <v>414</v>
      </c>
      <c r="C98" s="3"/>
      <c r="D98" s="3"/>
      <c r="E98" s="3"/>
      <c r="F98" s="6"/>
    </row>
    <row r="99" spans="1:6" hidden="1" outlineLevel="1" x14ac:dyDescent="0.25">
      <c r="A99" s="12"/>
      <c r="B99" s="15" t="s">
        <v>415</v>
      </c>
      <c r="C99" s="3"/>
      <c r="D99" s="3"/>
      <c r="E99" s="3"/>
      <c r="F99" s="6"/>
    </row>
    <row r="100" spans="1:6" ht="25.5" hidden="1" outlineLevel="1" x14ac:dyDescent="0.25">
      <c r="A100" s="12"/>
      <c r="B100" s="15" t="s">
        <v>416</v>
      </c>
      <c r="C100" s="3"/>
      <c r="D100" s="3"/>
      <c r="E100" s="3"/>
      <c r="F100" s="6"/>
    </row>
    <row r="101" spans="1:6" hidden="1" outlineLevel="1" x14ac:dyDescent="0.25">
      <c r="A101" s="12"/>
      <c r="B101" s="15" t="s">
        <v>417</v>
      </c>
      <c r="C101" s="3"/>
      <c r="D101" s="3"/>
      <c r="E101" s="3"/>
      <c r="F101" s="6"/>
    </row>
    <row r="102" spans="1:6" hidden="1" outlineLevel="1" x14ac:dyDescent="0.25">
      <c r="A102" s="12"/>
      <c r="B102" s="15" t="s">
        <v>418</v>
      </c>
      <c r="C102" s="3"/>
      <c r="D102" s="3"/>
      <c r="E102" s="3"/>
      <c r="F102" s="6"/>
    </row>
    <row r="103" spans="1:6" hidden="1" outlineLevel="1" x14ac:dyDescent="0.25">
      <c r="A103" s="12"/>
      <c r="B103" s="15" t="s">
        <v>419</v>
      </c>
      <c r="C103" s="3"/>
      <c r="D103" s="3"/>
      <c r="E103" s="3"/>
      <c r="F103" s="6"/>
    </row>
    <row r="104" spans="1:6" hidden="1" outlineLevel="1" x14ac:dyDescent="0.25">
      <c r="A104" s="12"/>
      <c r="B104" s="15" t="s">
        <v>420</v>
      </c>
      <c r="C104" s="3"/>
      <c r="D104" s="3"/>
      <c r="E104" s="3"/>
      <c r="F104" s="6"/>
    </row>
    <row r="105" spans="1:6" ht="15.75" collapsed="1" x14ac:dyDescent="0.25">
      <c r="A105" s="11"/>
      <c r="B105" s="11" t="s">
        <v>421</v>
      </c>
      <c r="C105" s="2"/>
      <c r="D105" s="2"/>
      <c r="E105" s="2"/>
      <c r="F105" s="6"/>
    </row>
    <row r="106" spans="1:6" hidden="1" outlineLevel="1" x14ac:dyDescent="0.25">
      <c r="A106" s="12"/>
      <c r="B106" s="15" t="s">
        <v>422</v>
      </c>
      <c r="C106" s="3"/>
      <c r="D106" s="3"/>
      <c r="E106" s="3"/>
      <c r="F106" s="6"/>
    </row>
    <row r="107" spans="1:6" hidden="1" outlineLevel="1" x14ac:dyDescent="0.25">
      <c r="A107" s="12"/>
      <c r="B107" s="15" t="s">
        <v>423</v>
      </c>
      <c r="C107" s="3"/>
      <c r="D107" s="3"/>
      <c r="E107" s="3"/>
      <c r="F107" s="6"/>
    </row>
    <row r="108" spans="1:6" hidden="1" outlineLevel="1" x14ac:dyDescent="0.25">
      <c r="A108" s="12"/>
      <c r="B108" s="15" t="s">
        <v>424</v>
      </c>
      <c r="C108" s="3"/>
      <c r="D108" s="3"/>
      <c r="E108" s="3"/>
      <c r="F108" s="6"/>
    </row>
    <row r="109" spans="1:6" hidden="1" outlineLevel="1" x14ac:dyDescent="0.25">
      <c r="A109" s="12"/>
      <c r="B109" s="15" t="s">
        <v>425</v>
      </c>
      <c r="C109" s="3"/>
      <c r="D109" s="3"/>
      <c r="E109" s="3"/>
      <c r="F109" s="6"/>
    </row>
    <row r="110" spans="1:6" hidden="1" outlineLevel="1" x14ac:dyDescent="0.25">
      <c r="A110" s="12"/>
      <c r="B110" s="15" t="s">
        <v>426</v>
      </c>
      <c r="C110" s="3"/>
      <c r="D110" s="3"/>
      <c r="E110" s="3"/>
      <c r="F110" s="6"/>
    </row>
    <row r="111" spans="1:6" hidden="1" outlineLevel="1" x14ac:dyDescent="0.25">
      <c r="A111" s="12"/>
      <c r="B111" s="15" t="s">
        <v>427</v>
      </c>
      <c r="C111" s="3"/>
      <c r="D111" s="3"/>
      <c r="E111" s="3"/>
      <c r="F111" s="6"/>
    </row>
    <row r="112" spans="1:6" hidden="1" outlineLevel="1" x14ac:dyDescent="0.25">
      <c r="A112" s="12"/>
      <c r="B112" s="15" t="s">
        <v>428</v>
      </c>
      <c r="C112" s="3"/>
      <c r="D112" s="3"/>
      <c r="E112" s="3"/>
      <c r="F112" s="6"/>
    </row>
    <row r="113" spans="1:6" hidden="1" outlineLevel="1" x14ac:dyDescent="0.25">
      <c r="A113" s="12"/>
      <c r="B113" s="15" t="s">
        <v>429</v>
      </c>
      <c r="C113" s="3"/>
      <c r="D113" s="3"/>
      <c r="E113" s="3"/>
      <c r="F113" s="6"/>
    </row>
    <row r="114" spans="1:6" hidden="1" outlineLevel="1" x14ac:dyDescent="0.25">
      <c r="A114" s="12"/>
      <c r="B114" s="15" t="s">
        <v>430</v>
      </c>
      <c r="C114" s="3"/>
      <c r="D114" s="3"/>
      <c r="E114" s="3"/>
      <c r="F114" s="6"/>
    </row>
    <row r="115" spans="1:6" hidden="1" outlineLevel="1" x14ac:dyDescent="0.25">
      <c r="A115" s="12"/>
      <c r="B115" s="15" t="s">
        <v>431</v>
      </c>
      <c r="C115" s="3"/>
      <c r="D115" s="3"/>
      <c r="E115" s="3"/>
      <c r="F115" s="6"/>
    </row>
    <row r="116" spans="1:6" hidden="1" outlineLevel="1" x14ac:dyDescent="0.25">
      <c r="A116" s="12"/>
      <c r="B116" s="15" t="s">
        <v>432</v>
      </c>
      <c r="C116" s="3"/>
      <c r="D116" s="3"/>
      <c r="E116" s="3"/>
      <c r="F116" s="6"/>
    </row>
    <row r="117" spans="1:6" hidden="1" outlineLevel="1" x14ac:dyDescent="0.25">
      <c r="A117" s="12"/>
      <c r="B117" s="15" t="s">
        <v>433</v>
      </c>
      <c r="C117" s="3"/>
      <c r="D117" s="3"/>
      <c r="E117" s="3"/>
      <c r="F117" s="6"/>
    </row>
    <row r="118" spans="1:6" hidden="1" outlineLevel="1" x14ac:dyDescent="0.25">
      <c r="A118" s="12"/>
      <c r="B118" s="15" t="s">
        <v>434</v>
      </c>
      <c r="C118" s="3"/>
      <c r="D118" s="3"/>
      <c r="E118" s="3"/>
      <c r="F118" s="6"/>
    </row>
    <row r="119" spans="1:6" hidden="1" outlineLevel="1" x14ac:dyDescent="0.25">
      <c r="A119" s="12"/>
      <c r="B119" s="15" t="s">
        <v>435</v>
      </c>
      <c r="C119" s="3"/>
      <c r="D119" s="3"/>
      <c r="E119" s="3"/>
      <c r="F119" s="6"/>
    </row>
    <row r="120" spans="1:6" hidden="1" outlineLevel="1" x14ac:dyDescent="0.25">
      <c r="A120" s="12"/>
      <c r="B120" s="15" t="s">
        <v>436</v>
      </c>
      <c r="C120" s="3"/>
      <c r="D120" s="3"/>
      <c r="E120" s="3"/>
      <c r="F120" s="6"/>
    </row>
    <row r="121" spans="1:6" hidden="1" outlineLevel="1" x14ac:dyDescent="0.25">
      <c r="A121" s="12"/>
      <c r="B121" s="15" t="s">
        <v>437</v>
      </c>
      <c r="C121" s="3"/>
      <c r="D121" s="3"/>
      <c r="E121" s="3"/>
      <c r="F121" s="6"/>
    </row>
    <row r="122" spans="1:6" ht="25.5" hidden="1" outlineLevel="1" x14ac:dyDescent="0.25">
      <c r="A122" s="12"/>
      <c r="B122" s="15" t="s">
        <v>438</v>
      </c>
      <c r="C122" s="3"/>
      <c r="D122" s="3"/>
      <c r="E122" s="3"/>
      <c r="F122" s="6"/>
    </row>
    <row r="123" spans="1:6" hidden="1" outlineLevel="1" x14ac:dyDescent="0.25">
      <c r="A123" s="12"/>
      <c r="B123" s="15" t="s">
        <v>439</v>
      </c>
      <c r="C123" s="3"/>
      <c r="D123" s="3"/>
      <c r="E123" s="3"/>
      <c r="F123" s="6"/>
    </row>
    <row r="124" spans="1:6" hidden="1" outlineLevel="1" x14ac:dyDescent="0.25">
      <c r="A124" s="12"/>
      <c r="B124" s="15" t="s">
        <v>440</v>
      </c>
      <c r="C124" s="3"/>
      <c r="D124" s="3"/>
      <c r="E124" s="3"/>
      <c r="F124" s="6"/>
    </row>
    <row r="125" spans="1:6" hidden="1" outlineLevel="1" x14ac:dyDescent="0.25">
      <c r="A125" s="12"/>
      <c r="B125" s="15" t="s">
        <v>441</v>
      </c>
      <c r="C125" s="3"/>
      <c r="D125" s="3"/>
      <c r="E125" s="3"/>
      <c r="F125" s="6"/>
    </row>
    <row r="126" spans="1:6" ht="15.75" collapsed="1" x14ac:dyDescent="0.25">
      <c r="A126" s="11"/>
      <c r="B126" s="11" t="s">
        <v>442</v>
      </c>
      <c r="C126" s="2"/>
      <c r="D126" s="2"/>
      <c r="E126" s="2"/>
      <c r="F126" s="6"/>
    </row>
    <row r="127" spans="1:6" hidden="1" outlineLevel="1" x14ac:dyDescent="0.25">
      <c r="A127" s="12"/>
      <c r="B127" s="15" t="s">
        <v>443</v>
      </c>
      <c r="C127" s="3"/>
      <c r="D127" s="3"/>
      <c r="E127" s="3"/>
      <c r="F127" s="6"/>
    </row>
    <row r="128" spans="1:6" hidden="1" outlineLevel="1" x14ac:dyDescent="0.25">
      <c r="A128" s="12"/>
      <c r="B128" s="15" t="s">
        <v>444</v>
      </c>
      <c r="C128" s="3"/>
      <c r="D128" s="3"/>
      <c r="E128" s="3"/>
      <c r="F128" s="6"/>
    </row>
    <row r="129" spans="1:6" hidden="1" outlineLevel="1" x14ac:dyDescent="0.25">
      <c r="A129" s="12"/>
      <c r="B129" s="15" t="s">
        <v>445</v>
      </c>
      <c r="C129" s="3"/>
      <c r="D129" s="3"/>
      <c r="E129" s="3"/>
      <c r="F129" s="6"/>
    </row>
    <row r="130" spans="1:6" hidden="1" outlineLevel="1" x14ac:dyDescent="0.25">
      <c r="A130" s="12"/>
      <c r="B130" s="15" t="s">
        <v>446</v>
      </c>
      <c r="C130" s="3"/>
      <c r="D130" s="3"/>
      <c r="E130" s="3"/>
      <c r="F130" s="6"/>
    </row>
    <row r="131" spans="1:6" hidden="1" outlineLevel="1" x14ac:dyDescent="0.25">
      <c r="A131" s="12"/>
      <c r="B131" s="15" t="s">
        <v>447</v>
      </c>
      <c r="C131" s="3"/>
      <c r="D131" s="3"/>
      <c r="E131" s="3"/>
      <c r="F131" s="6"/>
    </row>
    <row r="132" spans="1:6" ht="25.5" hidden="1" outlineLevel="1" x14ac:dyDescent="0.25">
      <c r="A132" s="12"/>
      <c r="B132" s="15" t="s">
        <v>448</v>
      </c>
      <c r="C132" s="3"/>
      <c r="D132" s="3"/>
      <c r="E132" s="3"/>
      <c r="F132" s="6"/>
    </row>
    <row r="133" spans="1:6" ht="25.5" hidden="1" outlineLevel="1" x14ac:dyDescent="0.25">
      <c r="A133" s="12"/>
      <c r="B133" s="15" t="s">
        <v>449</v>
      </c>
      <c r="C133" s="3"/>
      <c r="D133" s="3"/>
      <c r="E133" s="3"/>
      <c r="F133" s="6"/>
    </row>
    <row r="134" spans="1:6" hidden="1" outlineLevel="1" x14ac:dyDescent="0.25">
      <c r="A134" s="12"/>
      <c r="B134" s="15" t="s">
        <v>450</v>
      </c>
      <c r="C134" s="3"/>
      <c r="D134" s="3"/>
      <c r="E134" s="3"/>
      <c r="F134" s="6"/>
    </row>
    <row r="135" spans="1:6" hidden="1" outlineLevel="1" x14ac:dyDescent="0.25">
      <c r="A135" s="12"/>
      <c r="B135" s="15" t="s">
        <v>451</v>
      </c>
      <c r="C135" s="3"/>
      <c r="D135" s="3"/>
      <c r="E135" s="3"/>
      <c r="F135" s="6"/>
    </row>
    <row r="136" spans="1:6" hidden="1" outlineLevel="1" x14ac:dyDescent="0.25">
      <c r="A136" s="12"/>
      <c r="B136" s="15" t="s">
        <v>452</v>
      </c>
      <c r="C136" s="3"/>
      <c r="D136" s="3"/>
      <c r="E136" s="3"/>
      <c r="F136" s="6"/>
    </row>
    <row r="137" spans="1:6" hidden="1" outlineLevel="1" x14ac:dyDescent="0.25">
      <c r="A137" s="12"/>
      <c r="B137" s="15" t="s">
        <v>453</v>
      </c>
      <c r="C137" s="3"/>
      <c r="D137" s="3"/>
      <c r="E137" s="3"/>
      <c r="F137" s="6"/>
    </row>
    <row r="138" spans="1:6" hidden="1" outlineLevel="1" x14ac:dyDescent="0.25">
      <c r="A138" s="12"/>
      <c r="B138" s="15" t="s">
        <v>454</v>
      </c>
      <c r="C138" s="3"/>
      <c r="D138" s="3"/>
      <c r="E138" s="3"/>
      <c r="F138" s="6"/>
    </row>
    <row r="139" spans="1:6" hidden="1" outlineLevel="1" x14ac:dyDescent="0.25">
      <c r="A139" s="12"/>
      <c r="B139" s="15" t="s">
        <v>455</v>
      </c>
      <c r="C139" s="3"/>
      <c r="D139" s="3"/>
      <c r="E139" s="3"/>
      <c r="F139" s="6"/>
    </row>
    <row r="140" spans="1:6" hidden="1" outlineLevel="1" x14ac:dyDescent="0.25">
      <c r="A140" s="12"/>
      <c r="B140" s="15" t="s">
        <v>456</v>
      </c>
      <c r="C140" s="3"/>
      <c r="D140" s="3"/>
      <c r="E140" s="3"/>
      <c r="F140" s="6"/>
    </row>
    <row r="141" spans="1:6" ht="25.5" hidden="1" outlineLevel="1" x14ac:dyDescent="0.25">
      <c r="A141" s="12"/>
      <c r="B141" s="15" t="s">
        <v>457</v>
      </c>
      <c r="C141" s="3"/>
      <c r="D141" s="3"/>
      <c r="E141" s="3"/>
      <c r="F141" s="6"/>
    </row>
    <row r="142" spans="1:6" ht="25.5" hidden="1" outlineLevel="1" x14ac:dyDescent="0.25">
      <c r="A142" s="12"/>
      <c r="B142" s="15" t="s">
        <v>458</v>
      </c>
      <c r="C142" s="3"/>
      <c r="D142" s="3"/>
      <c r="E142" s="3"/>
      <c r="F142" s="6"/>
    </row>
    <row r="143" spans="1:6" ht="25.5" hidden="1" outlineLevel="1" x14ac:dyDescent="0.25">
      <c r="A143" s="12"/>
      <c r="B143" s="15" t="s">
        <v>459</v>
      </c>
      <c r="C143" s="3"/>
      <c r="D143" s="3"/>
      <c r="E143" s="3"/>
      <c r="F143" s="6"/>
    </row>
    <row r="144" spans="1:6" ht="25.5" hidden="1" outlineLevel="1" x14ac:dyDescent="0.25">
      <c r="A144" s="12"/>
      <c r="B144" s="15" t="s">
        <v>460</v>
      </c>
      <c r="C144" s="3"/>
      <c r="D144" s="3"/>
      <c r="E144" s="3"/>
      <c r="F144" s="6"/>
    </row>
    <row r="145" spans="1:6" hidden="1" outlineLevel="1" x14ac:dyDescent="0.25">
      <c r="A145" s="12"/>
      <c r="B145" s="15" t="s">
        <v>461</v>
      </c>
      <c r="C145" s="3"/>
      <c r="D145" s="3"/>
      <c r="E145" s="3"/>
      <c r="F145" s="6"/>
    </row>
    <row r="146" spans="1:6" ht="25.5" hidden="1" outlineLevel="1" x14ac:dyDescent="0.25">
      <c r="A146" s="12"/>
      <c r="B146" s="15" t="s">
        <v>462</v>
      </c>
      <c r="C146" s="3"/>
      <c r="D146" s="3"/>
      <c r="E146" s="3"/>
      <c r="F146" s="6"/>
    </row>
    <row r="147" spans="1:6" ht="25.5" hidden="1" outlineLevel="1" x14ac:dyDescent="0.25">
      <c r="A147" s="12"/>
      <c r="B147" s="15" t="s">
        <v>463</v>
      </c>
      <c r="C147" s="3"/>
      <c r="D147" s="3"/>
      <c r="E147" s="3"/>
      <c r="F147" s="6"/>
    </row>
    <row r="148" spans="1:6" ht="25.5" hidden="1" outlineLevel="1" x14ac:dyDescent="0.25">
      <c r="A148" s="12"/>
      <c r="B148" s="15" t="s">
        <v>464</v>
      </c>
      <c r="C148" s="3"/>
      <c r="D148" s="3"/>
      <c r="E148" s="3"/>
      <c r="F148" s="6"/>
    </row>
    <row r="149" spans="1:6" hidden="1" outlineLevel="1" x14ac:dyDescent="0.25">
      <c r="A149" s="12"/>
      <c r="B149" s="15" t="s">
        <v>465</v>
      </c>
      <c r="C149" s="3"/>
      <c r="D149" s="3"/>
      <c r="E149" s="3"/>
      <c r="F149" s="6"/>
    </row>
    <row r="150" spans="1:6" hidden="1" outlineLevel="1" x14ac:dyDescent="0.25">
      <c r="A150" s="12"/>
      <c r="B150" s="15" t="s">
        <v>466</v>
      </c>
      <c r="C150" s="3"/>
      <c r="D150" s="3"/>
      <c r="E150" s="3"/>
      <c r="F150" s="6"/>
    </row>
    <row r="151" spans="1:6" ht="15.75" collapsed="1" x14ac:dyDescent="0.25">
      <c r="A151" s="11"/>
      <c r="B151" s="11" t="s">
        <v>467</v>
      </c>
      <c r="C151" s="2"/>
      <c r="D151" s="2"/>
      <c r="E151" s="2"/>
      <c r="F151" s="6"/>
    </row>
    <row r="152" spans="1:6" hidden="1" outlineLevel="1" x14ac:dyDescent="0.25">
      <c r="A152" s="12"/>
      <c r="B152" s="15" t="s">
        <v>468</v>
      </c>
      <c r="C152" s="3"/>
      <c r="D152" s="3"/>
      <c r="E152" s="3"/>
      <c r="F152" s="6"/>
    </row>
    <row r="153" spans="1:6" hidden="1" outlineLevel="1" x14ac:dyDescent="0.25">
      <c r="A153" s="12"/>
      <c r="B153" s="15" t="s">
        <v>469</v>
      </c>
      <c r="C153" s="3"/>
      <c r="D153" s="3"/>
      <c r="E153" s="3"/>
      <c r="F153" s="6"/>
    </row>
    <row r="154" spans="1:6" hidden="1" outlineLevel="1" x14ac:dyDescent="0.25">
      <c r="A154" s="12"/>
      <c r="B154" s="15" t="s">
        <v>470</v>
      </c>
      <c r="C154" s="3"/>
      <c r="D154" s="3"/>
      <c r="E154" s="3"/>
      <c r="F154" s="6"/>
    </row>
    <row r="155" spans="1:6" hidden="1" outlineLevel="1" x14ac:dyDescent="0.25">
      <c r="A155" s="12"/>
      <c r="B155" s="15" t="s">
        <v>471</v>
      </c>
      <c r="C155" s="3"/>
      <c r="D155" s="3"/>
      <c r="E155" s="3"/>
      <c r="F155" s="6"/>
    </row>
    <row r="156" spans="1:6" hidden="1" outlineLevel="1" x14ac:dyDescent="0.25">
      <c r="A156" s="12"/>
      <c r="B156" s="15" t="s">
        <v>472</v>
      </c>
      <c r="C156" s="3"/>
      <c r="D156" s="3"/>
      <c r="E156" s="3"/>
      <c r="F156" s="6"/>
    </row>
    <row r="157" spans="1:6" hidden="1" outlineLevel="1" x14ac:dyDescent="0.25">
      <c r="A157" s="12"/>
      <c r="B157" s="15" t="s">
        <v>473</v>
      </c>
      <c r="C157" s="3"/>
      <c r="D157" s="3"/>
      <c r="E157" s="3"/>
      <c r="F157" s="6"/>
    </row>
    <row r="158" spans="1:6" hidden="1" outlineLevel="1" x14ac:dyDescent="0.25">
      <c r="A158" s="12"/>
      <c r="B158" s="15" t="s">
        <v>474</v>
      </c>
      <c r="C158" s="3"/>
      <c r="D158" s="3"/>
      <c r="E158" s="3"/>
      <c r="F158" s="6"/>
    </row>
    <row r="159" spans="1:6" ht="15.75" collapsed="1" x14ac:dyDescent="0.25">
      <c r="A159" s="11"/>
      <c r="B159" s="11" t="s">
        <v>475</v>
      </c>
      <c r="C159" s="2"/>
      <c r="D159" s="2"/>
      <c r="E159" s="2"/>
      <c r="F159" s="6"/>
    </row>
    <row r="160" spans="1:6" hidden="1" outlineLevel="1" x14ac:dyDescent="0.25">
      <c r="A160" s="12"/>
      <c r="B160" s="15" t="s">
        <v>476</v>
      </c>
      <c r="C160" s="3"/>
      <c r="D160" s="3"/>
      <c r="E160" s="3"/>
      <c r="F160" s="6"/>
    </row>
    <row r="161" spans="1:6" hidden="1" outlineLevel="1" x14ac:dyDescent="0.25">
      <c r="A161" s="12"/>
      <c r="B161" s="15" t="s">
        <v>477</v>
      </c>
      <c r="C161" s="3"/>
      <c r="D161" s="3"/>
      <c r="E161" s="3"/>
      <c r="F161" s="6"/>
    </row>
    <row r="162" spans="1:6" hidden="1" outlineLevel="1" x14ac:dyDescent="0.25">
      <c r="A162" s="12"/>
      <c r="B162" s="15" t="s">
        <v>478</v>
      </c>
      <c r="C162" s="3"/>
      <c r="D162" s="3"/>
      <c r="E162" s="3"/>
      <c r="F162" s="6"/>
    </row>
    <row r="163" spans="1:6" hidden="1" outlineLevel="1" x14ac:dyDescent="0.25">
      <c r="A163" s="12"/>
      <c r="B163" s="15" t="s">
        <v>479</v>
      </c>
      <c r="C163" s="3"/>
      <c r="D163" s="3"/>
      <c r="E163" s="3"/>
      <c r="F163" s="6"/>
    </row>
    <row r="164" spans="1:6" hidden="1" outlineLevel="1" x14ac:dyDescent="0.25">
      <c r="A164" s="12"/>
      <c r="B164" s="15" t="s">
        <v>480</v>
      </c>
      <c r="C164" s="3"/>
      <c r="D164" s="3"/>
      <c r="E164" s="3"/>
      <c r="F164" s="6"/>
    </row>
    <row r="165" spans="1:6" hidden="1" outlineLevel="1" x14ac:dyDescent="0.25">
      <c r="A165" s="12"/>
      <c r="B165" s="15" t="s">
        <v>481</v>
      </c>
      <c r="C165" s="3"/>
      <c r="D165" s="3"/>
      <c r="E165" s="3"/>
      <c r="F165" s="6"/>
    </row>
    <row r="166" spans="1:6" hidden="1" outlineLevel="1" x14ac:dyDescent="0.25">
      <c r="A166" s="12"/>
      <c r="B166" s="15" t="s">
        <v>482</v>
      </c>
      <c r="C166" s="3"/>
      <c r="D166" s="3"/>
      <c r="E166" s="3"/>
      <c r="F166" s="6"/>
    </row>
    <row r="167" spans="1:6" hidden="1" outlineLevel="1" x14ac:dyDescent="0.25">
      <c r="A167" s="12"/>
      <c r="B167" s="15" t="s">
        <v>483</v>
      </c>
      <c r="C167" s="3"/>
      <c r="D167" s="3"/>
      <c r="E167" s="3"/>
      <c r="F167" s="6"/>
    </row>
    <row r="168" spans="1:6" hidden="1" outlineLevel="1" x14ac:dyDescent="0.25">
      <c r="A168" s="12"/>
      <c r="B168" s="15" t="s">
        <v>484</v>
      </c>
      <c r="C168" s="3"/>
      <c r="D168" s="3"/>
      <c r="E168" s="3"/>
      <c r="F168" s="6"/>
    </row>
    <row r="169" spans="1:6" hidden="1" outlineLevel="1" x14ac:dyDescent="0.25">
      <c r="A169" s="12"/>
      <c r="B169" s="15" t="s">
        <v>485</v>
      </c>
      <c r="C169" s="3"/>
      <c r="D169" s="3"/>
      <c r="E169" s="3"/>
      <c r="F169" s="6"/>
    </row>
    <row r="170" spans="1:6" hidden="1" outlineLevel="1" x14ac:dyDescent="0.25">
      <c r="A170" s="12"/>
      <c r="B170" s="15" t="s">
        <v>486</v>
      </c>
      <c r="C170" s="3"/>
      <c r="D170" s="3"/>
      <c r="E170" s="3"/>
      <c r="F170" s="6"/>
    </row>
    <row r="171" spans="1:6" hidden="1" outlineLevel="1" x14ac:dyDescent="0.25">
      <c r="A171" s="12"/>
      <c r="B171" s="15" t="s">
        <v>487</v>
      </c>
      <c r="C171" s="3"/>
      <c r="D171" s="3"/>
      <c r="E171" s="3"/>
      <c r="F171" s="6"/>
    </row>
    <row r="172" spans="1:6" hidden="1" outlineLevel="1" x14ac:dyDescent="0.25">
      <c r="A172" s="12"/>
      <c r="B172" s="15" t="s">
        <v>488</v>
      </c>
      <c r="C172" s="3"/>
      <c r="D172" s="3"/>
      <c r="E172" s="3"/>
      <c r="F172" s="6"/>
    </row>
    <row r="173" spans="1:6" hidden="1" outlineLevel="1" x14ac:dyDescent="0.25">
      <c r="A173" s="12"/>
      <c r="B173" s="15" t="s">
        <v>489</v>
      </c>
      <c r="C173" s="3"/>
      <c r="D173" s="3"/>
      <c r="E173" s="3"/>
      <c r="F173" s="6"/>
    </row>
    <row r="174" spans="1:6" ht="15.75" collapsed="1" x14ac:dyDescent="0.25">
      <c r="A174" s="11"/>
      <c r="B174" s="11" t="s">
        <v>490</v>
      </c>
      <c r="C174" s="2"/>
      <c r="D174" s="2"/>
      <c r="E174" s="2"/>
      <c r="F174" s="6"/>
    </row>
    <row r="175" spans="1:6" ht="25.5" hidden="1" outlineLevel="1" x14ac:dyDescent="0.25">
      <c r="A175" s="12"/>
      <c r="B175" s="15" t="s">
        <v>491</v>
      </c>
      <c r="C175" s="3"/>
      <c r="D175" s="3"/>
      <c r="E175" s="3"/>
      <c r="F175" s="6"/>
    </row>
    <row r="176" spans="1:6" hidden="1" outlineLevel="1" x14ac:dyDescent="0.25">
      <c r="A176" s="12"/>
      <c r="B176" s="15" t="s">
        <v>492</v>
      </c>
      <c r="C176" s="3"/>
      <c r="D176" s="3"/>
      <c r="E176" s="3"/>
      <c r="F176" s="6"/>
    </row>
    <row r="177" spans="1:6" ht="25.5" hidden="1" outlineLevel="1" x14ac:dyDescent="0.25">
      <c r="A177" s="12"/>
      <c r="B177" s="15" t="s">
        <v>493</v>
      </c>
      <c r="C177" s="3"/>
      <c r="D177" s="3"/>
      <c r="E177" s="3"/>
      <c r="F177" s="6"/>
    </row>
    <row r="178" spans="1:6" ht="15.75" collapsed="1" x14ac:dyDescent="0.25">
      <c r="A178" s="11"/>
      <c r="B178" s="11" t="s">
        <v>494</v>
      </c>
      <c r="C178" s="2"/>
      <c r="D178" s="2"/>
      <c r="E178" s="2"/>
      <c r="F178" s="6"/>
    </row>
    <row r="179" spans="1:6" hidden="1" outlineLevel="1" x14ac:dyDescent="0.25">
      <c r="A179" s="12"/>
      <c r="B179" s="15" t="s">
        <v>495</v>
      </c>
      <c r="C179" s="3"/>
      <c r="D179" s="3"/>
      <c r="E179" s="3"/>
      <c r="F179" s="6"/>
    </row>
    <row r="180" spans="1:6" hidden="1" outlineLevel="1" x14ac:dyDescent="0.25">
      <c r="A180" s="12"/>
      <c r="B180" s="15" t="s">
        <v>496</v>
      </c>
      <c r="C180" s="3"/>
      <c r="D180" s="3"/>
      <c r="E180" s="3"/>
      <c r="F180" s="6"/>
    </row>
    <row r="181" spans="1:6" ht="15.75" collapsed="1" x14ac:dyDescent="0.25">
      <c r="A181" s="11"/>
      <c r="B181" s="11" t="s">
        <v>497</v>
      </c>
      <c r="C181" s="2"/>
      <c r="D181" s="2"/>
      <c r="E181" s="2"/>
      <c r="F181" s="6"/>
    </row>
    <row r="182" spans="1:6" hidden="1" outlineLevel="1" x14ac:dyDescent="0.25">
      <c r="A182" s="12"/>
      <c r="B182" s="15" t="s">
        <v>498</v>
      </c>
      <c r="C182" s="3"/>
      <c r="D182" s="3"/>
      <c r="E182" s="3"/>
      <c r="F182" s="6"/>
    </row>
    <row r="183" spans="1:6" hidden="1" outlineLevel="1" x14ac:dyDescent="0.25">
      <c r="A183" s="12"/>
      <c r="B183" s="15" t="s">
        <v>499</v>
      </c>
      <c r="C183" s="3"/>
      <c r="D183" s="3"/>
      <c r="E183" s="3"/>
      <c r="F183" s="6"/>
    </row>
    <row r="184" spans="1:6" hidden="1" outlineLevel="1" x14ac:dyDescent="0.25">
      <c r="A184" s="12"/>
      <c r="B184" s="15" t="s">
        <v>500</v>
      </c>
      <c r="C184" s="3"/>
      <c r="D184" s="3"/>
      <c r="E184" s="3"/>
      <c r="F184" s="6"/>
    </row>
    <row r="185" spans="1:6" hidden="1" outlineLevel="1" x14ac:dyDescent="0.25">
      <c r="A185" s="12"/>
      <c r="B185" s="15" t="s">
        <v>501</v>
      </c>
      <c r="C185" s="3"/>
      <c r="D185" s="3"/>
      <c r="E185" s="3"/>
      <c r="F185" s="6"/>
    </row>
    <row r="186" spans="1:6" hidden="1" outlineLevel="1" x14ac:dyDescent="0.25">
      <c r="A186" s="12"/>
      <c r="B186" s="15" t="s">
        <v>502</v>
      </c>
      <c r="C186" s="3"/>
      <c r="D186" s="3"/>
      <c r="E186" s="3"/>
      <c r="F186" s="6"/>
    </row>
    <row r="187" spans="1:6" hidden="1" outlineLevel="1" x14ac:dyDescent="0.25">
      <c r="A187" s="10"/>
      <c r="B187" s="10" t="s">
        <v>503</v>
      </c>
      <c r="C187" s="1"/>
      <c r="D187" s="1"/>
      <c r="E187" s="1"/>
      <c r="F187" s="6"/>
    </row>
  </sheetData>
  <protectedRanges>
    <protectedRange sqref="C1:E187" name="Intervalo1"/>
  </protectedRange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PARAMETROS_UH_UC_CBHPO</vt:lpstr>
      <vt:lpstr>ESCOLHER ANO</vt:lpstr>
      <vt:lpstr>PADRÃO CBHPO</vt:lpstr>
      <vt:lpstr>VALOR PROFISSIONAL</vt:lpstr>
      <vt:lpstr>PROCEDIMENTOS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Elton Gomes</dc:creator>
  <cp:lastModifiedBy>Lucas Oliveira Soares</cp:lastModifiedBy>
  <dcterms:created xsi:type="dcterms:W3CDTF">2020-10-15T12:34:53Z</dcterms:created>
  <dcterms:modified xsi:type="dcterms:W3CDTF">2021-10-04T18:53:40Z</dcterms:modified>
</cp:coreProperties>
</file>